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austrade-my.sharepoint.com/personal/silas_irvine_austrade_gov_au/Documents/Desktop/"/>
    </mc:Choice>
  </mc:AlternateContent>
  <xr:revisionPtr revIDLastSave="0" documentId="8_{152C3235-3562-481E-9642-FB1F959D7482}" xr6:coauthVersionLast="47" xr6:coauthVersionMax="47" xr10:uidLastSave="{00000000-0000-0000-0000-000000000000}"/>
  <bookViews>
    <workbookView xWindow="1170" yWindow="1170" windowWidth="28800" windowHeight="15435" tabRatio="834" xr2:uid="{07F40E26-E4E5-4AAE-9C88-16F59E76FA71}"/>
  </bookViews>
  <sheets>
    <sheet name="Tourism forecast overview " sheetId="11" r:id="rId1"/>
    <sheet name="Arrivals by market" sheetId="2" r:id="rId2"/>
    <sheet name="Arrivals by purpos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3" l="1"/>
  <c r="G50" i="3"/>
  <c r="F50" i="3"/>
  <c r="E50" i="3"/>
  <c r="D50" i="3"/>
  <c r="C50" i="3"/>
  <c r="B50" i="3"/>
  <c r="H49" i="3"/>
  <c r="G49" i="3"/>
  <c r="F49" i="3"/>
  <c r="E49" i="3"/>
  <c r="D49" i="3"/>
  <c r="C49" i="3"/>
  <c r="B49" i="3"/>
  <c r="H48" i="3"/>
  <c r="G48" i="3"/>
  <c r="F48" i="3"/>
  <c r="E48" i="3"/>
  <c r="D48" i="3"/>
  <c r="C48" i="3"/>
  <c r="B48" i="3"/>
  <c r="H47" i="3"/>
  <c r="G47" i="3"/>
  <c r="F47" i="3"/>
  <c r="E47" i="3"/>
  <c r="D47" i="3"/>
  <c r="C47" i="3"/>
  <c r="B47" i="3"/>
  <c r="H44" i="3"/>
  <c r="G44" i="3"/>
  <c r="F44" i="3"/>
  <c r="E44" i="3"/>
  <c r="D44" i="3"/>
  <c r="C44" i="3"/>
  <c r="B44" i="3"/>
  <c r="H43" i="3"/>
  <c r="G43" i="3"/>
  <c r="F43" i="3"/>
  <c r="E43" i="3"/>
  <c r="D43" i="3"/>
  <c r="C43" i="3"/>
  <c r="B43" i="3"/>
  <c r="H42" i="3"/>
  <c r="G42" i="3"/>
  <c r="F42" i="3"/>
  <c r="E42" i="3"/>
  <c r="D42" i="3"/>
  <c r="C42" i="3"/>
  <c r="B42" i="3"/>
  <c r="H41" i="3"/>
  <c r="G41" i="3"/>
  <c r="F41" i="3"/>
  <c r="E41" i="3"/>
  <c r="D41" i="3"/>
  <c r="C41" i="3"/>
  <c r="B41" i="3"/>
  <c r="H40" i="3"/>
  <c r="G40" i="3"/>
  <c r="F40" i="3"/>
  <c r="E40" i="3"/>
  <c r="D40" i="3"/>
  <c r="C40" i="3"/>
  <c r="B40" i="3"/>
  <c r="H39" i="3"/>
  <c r="G39" i="3"/>
  <c r="F39" i="3"/>
  <c r="E39" i="3"/>
  <c r="D39" i="3"/>
  <c r="C39" i="3"/>
  <c r="B39" i="3"/>
  <c r="H38" i="3"/>
  <c r="G38" i="3"/>
  <c r="F38" i="3"/>
  <c r="E38" i="3"/>
  <c r="D38" i="3"/>
  <c r="C38" i="3"/>
  <c r="B38" i="3"/>
  <c r="H37" i="3"/>
  <c r="G37" i="3"/>
  <c r="F37" i="3"/>
  <c r="E37" i="3"/>
  <c r="D37" i="3"/>
  <c r="C37" i="3"/>
  <c r="B37" i="3"/>
  <c r="H36" i="3"/>
  <c r="G36" i="3"/>
  <c r="F36" i="3"/>
  <c r="E36" i="3"/>
  <c r="D36" i="3"/>
  <c r="C36" i="3"/>
  <c r="B36" i="3"/>
  <c r="H35" i="3"/>
  <c r="G35" i="3"/>
  <c r="F35" i="3"/>
  <c r="E35" i="3"/>
  <c r="D35" i="3"/>
  <c r="C35" i="3"/>
  <c r="B35" i="3"/>
  <c r="H34" i="3"/>
  <c r="G34" i="3"/>
  <c r="F34" i="3"/>
  <c r="E34" i="3"/>
  <c r="D34" i="3"/>
  <c r="C34" i="3"/>
  <c r="B34" i="3"/>
  <c r="H33" i="3"/>
  <c r="G33" i="3"/>
  <c r="F33" i="3"/>
  <c r="E33" i="3"/>
  <c r="D33" i="3"/>
  <c r="C33" i="3"/>
  <c r="B33" i="3"/>
  <c r="H32" i="3"/>
  <c r="G32" i="3"/>
  <c r="F32" i="3"/>
  <c r="E32" i="3"/>
  <c r="D32" i="3"/>
  <c r="C32" i="3"/>
  <c r="B32" i="3"/>
  <c r="H31" i="3"/>
  <c r="G31" i="3"/>
  <c r="F31" i="3"/>
  <c r="E31" i="3"/>
  <c r="D31" i="3"/>
  <c r="C31" i="3"/>
  <c r="B31" i="3"/>
  <c r="H30" i="3"/>
  <c r="G30" i="3"/>
  <c r="F30" i="3"/>
  <c r="E30" i="3"/>
  <c r="D30" i="3"/>
  <c r="C30" i="3"/>
  <c r="B30" i="3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B46" i="11"/>
  <c r="B47" i="11"/>
  <c r="B48" i="11"/>
  <c r="B49" i="11"/>
  <c r="D49" i="11"/>
  <c r="C49" i="11"/>
  <c r="D48" i="11"/>
  <c r="C48" i="11"/>
  <c r="C47" i="11"/>
  <c r="C46" i="11"/>
  <c r="L49" i="11"/>
  <c r="K49" i="11"/>
  <c r="J49" i="11"/>
  <c r="I49" i="11"/>
  <c r="H49" i="11"/>
  <c r="G49" i="11"/>
  <c r="F49" i="11"/>
  <c r="E49" i="11"/>
  <c r="L48" i="11"/>
  <c r="K48" i="11"/>
  <c r="J48" i="11"/>
  <c r="I48" i="11"/>
  <c r="H48" i="11"/>
  <c r="G48" i="11"/>
  <c r="F48" i="11"/>
  <c r="E48" i="11"/>
  <c r="F47" i="11"/>
  <c r="E47" i="11"/>
  <c r="F46" i="11"/>
  <c r="E46" i="11"/>
  <c r="L44" i="11"/>
  <c r="K44" i="11"/>
  <c r="J44" i="11"/>
  <c r="I44" i="11"/>
  <c r="H44" i="11"/>
  <c r="G44" i="11"/>
  <c r="F44" i="11"/>
  <c r="E44" i="11"/>
  <c r="L43" i="11"/>
  <c r="K43" i="11"/>
  <c r="J43" i="11"/>
  <c r="I43" i="11"/>
  <c r="H43" i="11"/>
  <c r="G43" i="11"/>
  <c r="F43" i="11"/>
  <c r="E43" i="11"/>
  <c r="L42" i="11"/>
  <c r="K42" i="11"/>
  <c r="J42" i="11"/>
  <c r="I42" i="11"/>
  <c r="H42" i="11"/>
  <c r="G42" i="11"/>
  <c r="F42" i="11"/>
  <c r="E42" i="11"/>
  <c r="L41" i="11"/>
  <c r="K41" i="11"/>
  <c r="J41" i="11"/>
  <c r="I41" i="11"/>
  <c r="H41" i="11"/>
  <c r="G41" i="11"/>
  <c r="F41" i="11"/>
  <c r="E41" i="11"/>
  <c r="L40" i="11"/>
  <c r="K40" i="11"/>
  <c r="J40" i="11"/>
  <c r="I40" i="11"/>
  <c r="H40" i="11"/>
  <c r="G40" i="11"/>
  <c r="F40" i="11"/>
  <c r="E40" i="11"/>
  <c r="L39" i="11"/>
  <c r="K39" i="11"/>
  <c r="J39" i="11"/>
  <c r="I39" i="11"/>
  <c r="H39" i="11"/>
  <c r="G39" i="11"/>
  <c r="F39" i="11"/>
  <c r="E39" i="11"/>
  <c r="L38" i="11"/>
  <c r="K38" i="11"/>
  <c r="J38" i="11"/>
  <c r="I38" i="11"/>
  <c r="H38" i="11"/>
  <c r="G38" i="11"/>
  <c r="F38" i="11"/>
  <c r="E38" i="11"/>
  <c r="L37" i="11"/>
  <c r="K37" i="11"/>
  <c r="J37" i="11"/>
  <c r="I37" i="11"/>
  <c r="H37" i="11"/>
  <c r="G37" i="11"/>
  <c r="F37" i="11"/>
  <c r="E37" i="11"/>
  <c r="L36" i="11"/>
  <c r="K36" i="11"/>
  <c r="J36" i="11"/>
  <c r="I36" i="11"/>
  <c r="H36" i="11"/>
  <c r="G36" i="11"/>
  <c r="F36" i="11"/>
  <c r="E36" i="11"/>
  <c r="L35" i="11"/>
  <c r="K35" i="11"/>
  <c r="J35" i="11"/>
  <c r="I35" i="11"/>
  <c r="H35" i="11"/>
  <c r="G35" i="11"/>
  <c r="F35" i="11"/>
  <c r="E35" i="11"/>
  <c r="L34" i="11"/>
  <c r="K34" i="11"/>
  <c r="J34" i="11"/>
  <c r="I34" i="11"/>
  <c r="H34" i="11"/>
  <c r="G34" i="11"/>
  <c r="F34" i="11"/>
  <c r="E34" i="11"/>
  <c r="F33" i="11"/>
  <c r="E33" i="11"/>
  <c r="F32" i="11"/>
  <c r="E32" i="11"/>
  <c r="F31" i="11"/>
  <c r="E31" i="11"/>
  <c r="F30" i="11"/>
  <c r="E30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D44" i="11"/>
  <c r="C44" i="11"/>
  <c r="D43" i="11"/>
  <c r="C43" i="11"/>
  <c r="D42" i="11"/>
  <c r="C42" i="11"/>
  <c r="D41" i="11"/>
  <c r="C41" i="11"/>
  <c r="D40" i="11"/>
  <c r="C40" i="11"/>
  <c r="D39" i="11"/>
  <c r="C39" i="11"/>
  <c r="D38" i="11"/>
  <c r="C38" i="11"/>
  <c r="D37" i="11"/>
  <c r="C37" i="11"/>
  <c r="D36" i="11"/>
  <c r="C36" i="11"/>
  <c r="D35" i="11"/>
  <c r="C35" i="11"/>
  <c r="D34" i="11"/>
  <c r="C34" i="11"/>
  <c r="C33" i="11"/>
  <c r="C32" i="11"/>
  <c r="C31" i="11"/>
  <c r="C30" i="11"/>
</calcChain>
</file>

<file path=xl/sharedStrings.xml><?xml version="1.0" encoding="utf-8"?>
<sst xmlns="http://schemas.openxmlformats.org/spreadsheetml/2006/main" count="127" uniqueCount="63">
  <si>
    <t xml:space="preserve"> A1 </t>
  </si>
  <si>
    <t>Inbound visitor arrivals</t>
  </si>
  <si>
    <t>International spend in Australia ^</t>
  </si>
  <si>
    <t>Domestic expenditure *</t>
  </si>
  <si>
    <r>
      <t xml:space="preserve">Total overnight expenditure </t>
    </r>
    <r>
      <rPr>
        <sz val="10"/>
        <color theme="0"/>
        <rFont val="Verdana"/>
        <family val="2"/>
      </rPr>
      <t>#</t>
    </r>
  </si>
  <si>
    <t>(Real)</t>
  </si>
  <si>
    <t>(Nominal)</t>
  </si>
  <si>
    <t xml:space="preserve"> '000</t>
  </si>
  <si>
    <t>$billion</t>
  </si>
  <si>
    <t>Year-on-year change (%)</t>
  </si>
  <si>
    <t>5-year average annual growth rate (%)</t>
  </si>
  <si>
    <t>Due to changes to survey methodology, comparing data and forecasts of this round with those of the previous round is not recommended.</t>
  </si>
  <si>
    <t xml:space="preserve"> A2 </t>
  </si>
  <si>
    <t>New Zealand</t>
  </si>
  <si>
    <t>Japan</t>
  </si>
  <si>
    <t>India</t>
  </si>
  <si>
    <t>Singapore</t>
  </si>
  <si>
    <t>Malaysia</t>
  </si>
  <si>
    <t>Indonesia</t>
  </si>
  <si>
    <t>Thailand</t>
  </si>
  <si>
    <t>Vietnam</t>
  </si>
  <si>
    <t>Philippines</t>
  </si>
  <si>
    <t>Southeast Asia*</t>
  </si>
  <si>
    <t>Other Asia</t>
  </si>
  <si>
    <t>Canada</t>
  </si>
  <si>
    <t>United Kingdom</t>
  </si>
  <si>
    <t>Germany</t>
  </si>
  <si>
    <t>France</t>
  </si>
  <si>
    <t>Italy</t>
  </si>
  <si>
    <t>Total</t>
  </si>
  <si>
    <t>* The Southeast Asia region is the total of 11 nations including 6 which are individually reported here: Brunei Darussalam, Cambodia, Indonesia, Laos, Malaysia, Myanmar, Philippines, Singapore, Thailand, Timor-Leste, Vietnam.</t>
  </si>
  <si>
    <t xml:space="preserve"> A3 </t>
  </si>
  <si>
    <t>Holiday</t>
  </si>
  <si>
    <t>Business</t>
  </si>
  <si>
    <t>Education</t>
  </si>
  <si>
    <t>Employment</t>
  </si>
  <si>
    <t>Other</t>
  </si>
  <si>
    <r>
      <rPr>
        <vertAlign val="superscript"/>
        <sz val="10"/>
        <color theme="1"/>
        <rFont val="Verdana"/>
        <family val="2"/>
      </rPr>
      <t>^</t>
    </r>
    <r>
      <rPr>
        <sz val="10"/>
        <color theme="1"/>
        <rFont val="Verdana"/>
        <family val="2"/>
      </rPr>
      <t xml:space="preserve"> Visiting friends and relatives</t>
    </r>
  </si>
  <si>
    <t>Outbound travel (resident returns)</t>
  </si>
  <si>
    <t>Total expenditure in Australia~</t>
  </si>
  <si>
    <t>Numbers in shaded cells are forecast values</t>
  </si>
  <si>
    <t xml:space="preserve">Hong Kong </t>
  </si>
  <si>
    <t>Taiwan</t>
  </si>
  <si>
    <t>Ireland</t>
  </si>
  <si>
    <t>Other Europe</t>
  </si>
  <si>
    <t>Other Countries</t>
  </si>
  <si>
    <t>TRA Tourism forecast overview</t>
  </si>
  <si>
    <t xml:space="preserve">International visitor arrivals - by market </t>
  </si>
  <si>
    <t>International visitor arrivals - by purpose</t>
  </si>
  <si>
    <t>United States</t>
  </si>
  <si>
    <t>2010-2015</t>
  </si>
  <si>
    <t>2015-2020</t>
  </si>
  <si>
    <t>2020-2025</t>
  </si>
  <si>
    <t>2025-2030</t>
  </si>
  <si>
    <t>South Korea</t>
  </si>
  <si>
    <t>Domestic visitor trips (Day trips and overnight trips)</t>
  </si>
  <si>
    <t>^ International spend in Australia excludes prepaid international airfare and package (for real terms, deflated by CPI, base = June quarter 2025)</t>
  </si>
  <si>
    <t>* Domestic expenditure includes tourism expenditure on domestic day trips and overnight trips (for real terms, deflated by CPI, base = June quarter 2025)</t>
  </si>
  <si>
    <t># Total overnight expenditure includes tourism spend on domestic overnight trips and international trips in Australia (for real terms, deflated by CPI, base = June quarter 2025)</t>
  </si>
  <si>
    <t>~ Total expenditure is the sum of international spend in Australia and domestic expenditure (for real terms, deflated by CPI, base = June quarter 2025)</t>
  </si>
  <si>
    <t>VFR^</t>
  </si>
  <si>
    <r>
      <t xml:space="preserve">China </t>
    </r>
    <r>
      <rPr>
        <sz val="10"/>
        <color theme="0"/>
        <rFont val="Verdana"/>
        <family val="2"/>
        <scheme val="major"/>
      </rPr>
      <t>(ex SARs, Taiwan)</t>
    </r>
    <r>
      <rPr>
        <b/>
        <vertAlign val="superscript"/>
        <sz val="10"/>
        <color theme="0"/>
        <rFont val="Verdana"/>
        <family val="2"/>
        <scheme val="major"/>
      </rPr>
      <t>#</t>
    </r>
  </si>
  <si>
    <r>
      <rPr>
        <vertAlign val="superscript"/>
        <sz val="10"/>
        <color indexed="8"/>
        <rFont val="Verdana"/>
        <family val="2"/>
      </rPr>
      <t>#</t>
    </r>
    <r>
      <rPr>
        <sz val="10"/>
        <color indexed="8"/>
        <rFont val="Verdana"/>
        <family val="2"/>
        <scheme val="major"/>
      </rPr>
      <t xml:space="preserve"> Tourism data collections have typically identified travellers from Hong Kong and Taiwan. Given unique aspects of these tourism markets, TRA reports these as individual source markets for travellers to Australia.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</si>
</sst>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###\ ###\ ###"/>
    <numFmt numFmtId="166" formatCode="#\ ##0.0"/>
    <numFmt numFmtId="167" formatCode="#\ ##0"/>
    <numFmt numFmtId="168" formatCode="####\ ##0"/>
    <numFmt numFmtId="169" formatCode="###\ ###\ ###\ ###"/>
  </numFmts>
  <fonts count="35">
    <font>
      <sz val="11"/>
      <color theme="1"/>
      <name val="Verdana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Geneva"/>
    </font>
    <font>
      <vertAlign val="superscript"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name val="Verdana"/>
      <family val="2"/>
    </font>
    <font>
      <b/>
      <sz val="10"/>
      <color indexed="9"/>
      <name val="Arial"/>
      <family val="2"/>
    </font>
    <font>
      <b/>
      <sz val="10"/>
      <color theme="0"/>
      <name val="Verdana"/>
      <family val="2"/>
      <scheme val="minor"/>
    </font>
    <font>
      <sz val="10"/>
      <color rgb="FFFFFFFF"/>
      <name val="Arial"/>
      <family val="2"/>
    </font>
    <font>
      <sz val="12"/>
      <color rgb="FF2E1A47"/>
      <name val="Verdana"/>
      <family val="2"/>
    </font>
    <font>
      <b/>
      <sz val="13"/>
      <color rgb="FF2E1A47"/>
      <name val="Verdana"/>
      <family val="2"/>
    </font>
    <font>
      <b/>
      <sz val="18"/>
      <color rgb="FF2E1A47"/>
      <name val="Verdana"/>
      <family val="2"/>
    </font>
    <font>
      <sz val="8"/>
      <name val="Verdana"/>
      <family val="2"/>
      <scheme val="minor"/>
    </font>
    <font>
      <sz val="10"/>
      <color theme="0"/>
      <name val="Verdana"/>
      <family val="2"/>
    </font>
    <font>
      <sz val="10"/>
      <color indexed="8"/>
      <name val="Verdana"/>
      <family val="2"/>
      <scheme val="major"/>
    </font>
    <font>
      <sz val="9"/>
      <color indexed="8"/>
      <name val="Verdana"/>
      <family val="2"/>
      <scheme val="major"/>
    </font>
    <font>
      <sz val="11"/>
      <color theme="1"/>
      <name val="Verdana"/>
      <family val="2"/>
      <scheme val="major"/>
    </font>
    <font>
      <sz val="10"/>
      <name val="Verdana"/>
      <family val="2"/>
      <scheme val="major"/>
    </font>
    <font>
      <b/>
      <sz val="18"/>
      <color rgb="FF2E1A47"/>
      <name val="Verdana"/>
      <family val="2"/>
      <scheme val="major"/>
    </font>
    <font>
      <b/>
      <sz val="13"/>
      <color rgb="FF2E1A47"/>
      <name val="Verdana"/>
      <family val="2"/>
      <scheme val="major"/>
    </font>
    <font>
      <sz val="12"/>
      <color rgb="FF2E1A47"/>
      <name val="Verdana"/>
      <family val="2"/>
      <scheme val="major"/>
    </font>
    <font>
      <sz val="10"/>
      <color rgb="FFFFFFFF"/>
      <name val="Verdana"/>
      <family val="2"/>
      <scheme val="major"/>
    </font>
    <font>
      <b/>
      <sz val="10"/>
      <color theme="0"/>
      <name val="Verdana"/>
      <family val="2"/>
      <scheme val="major"/>
    </font>
    <font>
      <sz val="10"/>
      <color theme="0"/>
      <name val="Verdana"/>
      <family val="2"/>
      <scheme val="major"/>
    </font>
    <font>
      <b/>
      <sz val="10"/>
      <color indexed="9"/>
      <name val="Verdana"/>
      <family val="2"/>
      <scheme val="major"/>
    </font>
    <font>
      <b/>
      <sz val="10"/>
      <name val="Verdana"/>
      <family val="2"/>
      <scheme val="major"/>
    </font>
    <font>
      <sz val="10"/>
      <color theme="1"/>
      <name val="Verdana"/>
      <family val="2"/>
      <scheme val="major"/>
    </font>
    <font>
      <sz val="10"/>
      <color rgb="FFFF0000"/>
      <name val="Verdana"/>
      <family val="2"/>
      <scheme val="major"/>
    </font>
    <font>
      <sz val="10"/>
      <color indexed="8"/>
      <name val="Verdana"/>
      <family val="2"/>
    </font>
    <font>
      <sz val="10"/>
      <name val="Verdana"/>
      <family val="2"/>
    </font>
    <font>
      <b/>
      <vertAlign val="superscript"/>
      <sz val="10"/>
      <color theme="0"/>
      <name val="Verdana"/>
      <family val="2"/>
      <scheme val="major"/>
    </font>
    <font>
      <vertAlign val="superscript"/>
      <sz val="10"/>
      <color indexed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E1DC"/>
        <bgColor indexed="64"/>
      </patternFill>
    </fill>
    <fill>
      <patternFill patternType="solid">
        <fgColor rgb="FF2E1A47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theme="3"/>
      </top>
      <bottom/>
      <diagonal/>
    </border>
    <border>
      <left/>
      <right/>
      <top style="thin">
        <color rgb="FF2E1A47"/>
      </top>
      <bottom style="thin">
        <color rgb="FF2E1A47"/>
      </bottom>
      <diagonal/>
    </border>
    <border>
      <left/>
      <right/>
      <top/>
      <bottom style="thin">
        <color rgb="FF2E1A47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0" fontId="2" fillId="0" borderId="0"/>
    <xf numFmtId="0" fontId="4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 applyAlignment="1">
      <alignment horizontal="right"/>
    </xf>
    <xf numFmtId="0" fontId="3" fillId="2" borderId="0" xfId="1" applyFont="1" applyFill="1" applyAlignment="1">
      <alignment horizontal="left"/>
    </xf>
    <xf numFmtId="164" fontId="3" fillId="3" borderId="0" xfId="2" applyNumberFormat="1" applyFont="1" applyFill="1" applyAlignment="1">
      <alignment horizontal="right"/>
    </xf>
    <xf numFmtId="0" fontId="6" fillId="2" borderId="0" xfId="3" applyFont="1" applyFill="1" applyAlignment="1">
      <alignment horizontal="left"/>
    </xf>
    <xf numFmtId="0" fontId="6" fillId="2" borderId="1" xfId="3" applyFont="1" applyFill="1" applyBorder="1"/>
    <xf numFmtId="164" fontId="3" fillId="0" borderId="0" xfId="2" applyNumberFormat="1" applyFont="1" applyAlignment="1">
      <alignment horizontal="right"/>
    </xf>
    <xf numFmtId="0" fontId="7" fillId="5" borderId="0" xfId="2" applyFont="1" applyFill="1" applyAlignment="1">
      <alignment horizontal="left"/>
    </xf>
    <xf numFmtId="0" fontId="9" fillId="3" borderId="0" xfId="2" applyFont="1" applyFill="1" applyAlignment="1">
      <alignment horizontal="left"/>
    </xf>
    <xf numFmtId="0" fontId="10" fillId="5" borderId="0" xfId="3" applyFont="1" applyFill="1" applyAlignment="1">
      <alignment horizontal="center" vertical="center"/>
    </xf>
    <xf numFmtId="0" fontId="10" fillId="5" borderId="0" xfId="3" applyFont="1" applyFill="1" applyAlignment="1">
      <alignment horizontal="right" vertical="center"/>
    </xf>
    <xf numFmtId="0" fontId="10" fillId="5" borderId="5" xfId="3" applyFont="1" applyFill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2" fillId="2" borderId="6" xfId="4" applyFont="1" applyFill="1" applyBorder="1" applyAlignment="1">
      <alignment horizontal="center"/>
    </xf>
    <xf numFmtId="0" fontId="13" fillId="2" borderId="6" xfId="2" applyFont="1" applyFill="1" applyBorder="1" applyAlignment="1">
      <alignment horizontal="left"/>
    </xf>
    <xf numFmtId="0" fontId="14" fillId="2" borderId="6" xfId="2" applyFont="1" applyFill="1" applyBorder="1" applyAlignment="1">
      <alignment horizontal="left"/>
    </xf>
    <xf numFmtId="0" fontId="2" fillId="2" borderId="7" xfId="1" applyFill="1" applyBorder="1"/>
    <xf numFmtId="0" fontId="3" fillId="3" borderId="0" xfId="1" applyFont="1" applyFill="1" applyAlignment="1">
      <alignment horizontal="left"/>
    </xf>
    <xf numFmtId="0" fontId="0" fillId="3" borderId="0" xfId="0" applyFill="1"/>
    <xf numFmtId="0" fontId="1" fillId="3" borderId="0" xfId="0" applyFont="1" applyFill="1" applyAlignment="1">
      <alignment horizontal="right"/>
    </xf>
    <xf numFmtId="164" fontId="1" fillId="3" borderId="0" xfId="0" applyNumberFormat="1" applyFont="1" applyFill="1" applyAlignment="1">
      <alignment horizontal="right"/>
    </xf>
    <xf numFmtId="165" fontId="1" fillId="3" borderId="0" xfId="0" applyNumberFormat="1" applyFont="1" applyFill="1" applyAlignment="1">
      <alignment horizontal="right"/>
    </xf>
    <xf numFmtId="0" fontId="6" fillId="3" borderId="0" xfId="3" applyFont="1" applyFill="1" applyAlignment="1">
      <alignment horizontal="left"/>
    </xf>
    <xf numFmtId="0" fontId="6" fillId="3" borderId="1" xfId="3" applyFont="1" applyFill="1" applyBorder="1"/>
    <xf numFmtId="0" fontId="3" fillId="3" borderId="0" xfId="0" applyFont="1" applyFill="1" applyAlignment="1">
      <alignment horizontal="right"/>
    </xf>
    <xf numFmtId="0" fontId="11" fillId="3" borderId="0" xfId="0" applyFont="1" applyFill="1" applyAlignment="1">
      <alignment horizontal="right"/>
    </xf>
    <xf numFmtId="0" fontId="12" fillId="3" borderId="6" xfId="4" applyFont="1" applyFill="1" applyBorder="1" applyAlignment="1">
      <alignment horizontal="center"/>
    </xf>
    <xf numFmtId="0" fontId="13" fillId="3" borderId="6" xfId="2" applyFont="1" applyFill="1" applyBorder="1" applyAlignment="1">
      <alignment horizontal="left"/>
    </xf>
    <xf numFmtId="0" fontId="14" fillId="3" borderId="6" xfId="2" applyFont="1" applyFill="1" applyBorder="1" applyAlignment="1">
      <alignment horizontal="left"/>
    </xf>
    <xf numFmtId="0" fontId="2" fillId="3" borderId="7" xfId="1" applyFill="1" applyBorder="1"/>
    <xf numFmtId="0" fontId="7" fillId="5" borderId="0" xfId="0" applyFont="1" applyFill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17" fillId="3" borderId="0" xfId="1" applyFont="1" applyFill="1" applyAlignment="1">
      <alignment horizontal="left"/>
    </xf>
    <xf numFmtId="0" fontId="18" fillId="0" borderId="0" xfId="0" applyFont="1" applyAlignment="1">
      <alignment horizontal="right"/>
    </xf>
    <xf numFmtId="0" fontId="19" fillId="0" borderId="0" xfId="0" applyFont="1"/>
    <xf numFmtId="0" fontId="20" fillId="3" borderId="7" xfId="1" applyFont="1" applyFill="1" applyBorder="1"/>
    <xf numFmtId="0" fontId="18" fillId="3" borderId="0" xfId="0" applyFont="1" applyFill="1" applyAlignment="1">
      <alignment horizontal="right"/>
    </xf>
    <xf numFmtId="0" fontId="21" fillId="3" borderId="6" xfId="2" applyFont="1" applyFill="1" applyBorder="1" applyAlignment="1">
      <alignment horizontal="left"/>
    </xf>
    <xf numFmtId="0" fontId="22" fillId="3" borderId="6" xfId="2" applyFont="1" applyFill="1" applyBorder="1" applyAlignment="1">
      <alignment horizontal="left"/>
    </xf>
    <xf numFmtId="0" fontId="23" fillId="3" borderId="6" xfId="4" applyFont="1" applyFill="1" applyBorder="1" applyAlignment="1">
      <alignment horizontal="center"/>
    </xf>
    <xf numFmtId="0" fontId="24" fillId="3" borderId="0" xfId="0" applyFont="1" applyFill="1" applyAlignment="1">
      <alignment horizontal="right"/>
    </xf>
    <xf numFmtId="0" fontId="25" fillId="5" borderId="5" xfId="3" applyFont="1" applyFill="1" applyBorder="1" applyAlignment="1">
      <alignment horizontal="right" vertical="center"/>
    </xf>
    <xf numFmtId="0" fontId="25" fillId="5" borderId="0" xfId="0" applyFont="1" applyFill="1" applyAlignment="1">
      <alignment horizontal="center" vertical="center" wrapText="1"/>
    </xf>
    <xf numFmtId="0" fontId="25" fillId="5" borderId="0" xfId="3" applyFont="1" applyFill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25" fillId="5" borderId="0" xfId="2" applyFont="1" applyFill="1" applyAlignment="1">
      <alignment horizontal="left"/>
    </xf>
    <xf numFmtId="0" fontId="27" fillId="3" borderId="0" xfId="2" applyFont="1" applyFill="1" applyAlignment="1">
      <alignment horizontal="left"/>
    </xf>
    <xf numFmtId="0" fontId="17" fillId="3" borderId="0" xfId="0" applyFont="1" applyFill="1" applyAlignment="1">
      <alignment horizontal="right"/>
    </xf>
    <xf numFmtId="164" fontId="17" fillId="3" borderId="0" xfId="2" applyNumberFormat="1" applyFont="1" applyFill="1" applyAlignment="1">
      <alignment horizontal="right"/>
    </xf>
    <xf numFmtId="0" fontId="29" fillId="3" borderId="1" xfId="3" applyFont="1" applyFill="1" applyBorder="1"/>
    <xf numFmtId="0" fontId="29" fillId="3" borderId="0" xfId="3" applyFont="1" applyFill="1" applyAlignment="1">
      <alignment horizontal="left"/>
    </xf>
    <xf numFmtId="0" fontId="17" fillId="2" borderId="0" xfId="1" applyFont="1" applyFill="1" applyAlignment="1">
      <alignment horizontal="left"/>
    </xf>
    <xf numFmtId="0" fontId="30" fillId="3" borderId="0" xfId="0" applyFont="1" applyFill="1" applyAlignment="1">
      <alignment horizontal="right"/>
    </xf>
    <xf numFmtId="0" fontId="3" fillId="2" borderId="0" xfId="3" applyFont="1" applyFill="1"/>
    <xf numFmtId="3" fontId="17" fillId="3" borderId="0" xfId="0" applyNumberFormat="1" applyFont="1" applyFill="1" applyAlignment="1">
      <alignment horizontal="center"/>
    </xf>
    <xf numFmtId="3" fontId="20" fillId="4" borderId="0" xfId="0" applyNumberFormat="1" applyFont="1" applyFill="1" applyAlignment="1">
      <alignment horizontal="center"/>
    </xf>
    <xf numFmtId="164" fontId="17" fillId="3" borderId="0" xfId="0" applyNumberFormat="1" applyFont="1" applyFill="1" applyAlignment="1">
      <alignment horizontal="center"/>
    </xf>
    <xf numFmtId="164" fontId="17" fillId="6" borderId="0" xfId="0" applyNumberFormat="1" applyFont="1" applyFill="1" applyAlignment="1">
      <alignment horizontal="center"/>
    </xf>
    <xf numFmtId="164" fontId="17" fillId="4" borderId="0" xfId="0" applyNumberFormat="1" applyFont="1" applyFill="1" applyAlignment="1">
      <alignment horizontal="center"/>
    </xf>
    <xf numFmtId="0" fontId="17" fillId="3" borderId="0" xfId="3" applyFont="1" applyFill="1"/>
    <xf numFmtId="168" fontId="31" fillId="3" borderId="0" xfId="0" applyNumberFormat="1" applyFont="1" applyFill="1" applyAlignment="1">
      <alignment horizontal="center"/>
    </xf>
    <xf numFmtId="1" fontId="31" fillId="3" borderId="0" xfId="0" applyNumberFormat="1" applyFont="1" applyFill="1" applyAlignment="1">
      <alignment horizontal="center"/>
    </xf>
    <xf numFmtId="167" fontId="32" fillId="4" borderId="0" xfId="0" applyNumberFormat="1" applyFont="1" applyFill="1" applyAlignment="1">
      <alignment horizontal="center"/>
    </xf>
    <xf numFmtId="164" fontId="31" fillId="3" borderId="0" xfId="0" applyNumberFormat="1" applyFont="1" applyFill="1" applyAlignment="1">
      <alignment horizontal="center"/>
    </xf>
    <xf numFmtId="164" fontId="31" fillId="6" borderId="0" xfId="0" applyNumberFormat="1" applyFont="1" applyFill="1" applyAlignment="1">
      <alignment horizontal="center"/>
    </xf>
    <xf numFmtId="164" fontId="31" fillId="4" borderId="0" xfId="0" applyNumberFormat="1" applyFont="1" applyFill="1" applyAlignment="1">
      <alignment horizontal="center"/>
    </xf>
    <xf numFmtId="0" fontId="3" fillId="3" borderId="0" xfId="3" applyFont="1" applyFill="1"/>
    <xf numFmtId="169" fontId="31" fillId="3" borderId="0" xfId="5" applyNumberFormat="1" applyFont="1" applyFill="1" applyBorder="1" applyAlignment="1">
      <alignment horizontal="center"/>
    </xf>
    <xf numFmtId="166" fontId="32" fillId="3" borderId="0" xfId="0" applyNumberFormat="1" applyFont="1" applyFill="1" applyAlignment="1">
      <alignment horizontal="center"/>
    </xf>
    <xf numFmtId="165" fontId="32" fillId="0" borderId="0" xfId="6" applyNumberFormat="1" applyFont="1" applyFill="1" applyBorder="1" applyAlignment="1">
      <alignment horizontal="center"/>
    </xf>
    <xf numFmtId="165" fontId="32" fillId="4" borderId="0" xfId="6" applyNumberFormat="1" applyFont="1" applyFill="1" applyBorder="1" applyAlignment="1">
      <alignment horizontal="center"/>
    </xf>
    <xf numFmtId="166" fontId="32" fillId="4" borderId="0" xfId="0" applyNumberFormat="1" applyFont="1" applyFill="1" applyAlignment="1">
      <alignment horizontal="center"/>
    </xf>
    <xf numFmtId="164" fontId="31" fillId="4" borderId="0" xfId="2" applyNumberFormat="1" applyFont="1" applyFill="1" applyAlignment="1">
      <alignment horizontal="center"/>
    </xf>
    <xf numFmtId="164" fontId="32" fillId="3" borderId="0" xfId="7" applyNumberFormat="1" applyFont="1" applyFill="1" applyBorder="1" applyAlignment="1">
      <alignment horizontal="center"/>
    </xf>
    <xf numFmtId="164" fontId="0" fillId="0" borderId="0" xfId="0" applyNumberFormat="1"/>
    <xf numFmtId="165" fontId="8" fillId="0" borderId="4" xfId="2" applyNumberFormat="1" applyFont="1" applyBorder="1" applyAlignment="1">
      <alignment horizontal="center"/>
    </xf>
    <xf numFmtId="165" fontId="8" fillId="0" borderId="3" xfId="2" applyNumberFormat="1" applyFont="1" applyBorder="1" applyAlignment="1">
      <alignment horizontal="center"/>
    </xf>
    <xf numFmtId="165" fontId="8" fillId="0" borderId="2" xfId="2" applyNumberFormat="1" applyFont="1" applyBorder="1" applyAlignment="1">
      <alignment horizontal="center"/>
    </xf>
    <xf numFmtId="0" fontId="7" fillId="5" borderId="0" xfId="0" applyFont="1" applyFill="1" applyAlignment="1">
      <alignment horizontal="center" vertical="center" wrapText="1"/>
    </xf>
    <xf numFmtId="165" fontId="28" fillId="0" borderId="4" xfId="2" applyNumberFormat="1" applyFont="1" applyBorder="1" applyAlignment="1">
      <alignment horizontal="center"/>
    </xf>
    <xf numFmtId="165" fontId="28" fillId="0" borderId="3" xfId="2" applyNumberFormat="1" applyFont="1" applyBorder="1" applyAlignment="1">
      <alignment horizontal="center"/>
    </xf>
    <xf numFmtId="165" fontId="28" fillId="0" borderId="2" xfId="2" applyNumberFormat="1" applyFont="1" applyBorder="1" applyAlignment="1">
      <alignment horizontal="center"/>
    </xf>
    <xf numFmtId="165" fontId="28" fillId="3" borderId="4" xfId="2" applyNumberFormat="1" applyFont="1" applyFill="1" applyBorder="1" applyAlignment="1">
      <alignment horizontal="center"/>
    </xf>
    <xf numFmtId="165" fontId="28" fillId="3" borderId="3" xfId="2" applyNumberFormat="1" applyFont="1" applyFill="1" applyBorder="1" applyAlignment="1">
      <alignment horizontal="center"/>
    </xf>
    <xf numFmtId="165" fontId="28" fillId="3" borderId="2" xfId="2" applyNumberFormat="1" applyFont="1" applyFill="1" applyBorder="1" applyAlignment="1">
      <alignment horizontal="center"/>
    </xf>
    <xf numFmtId="165" fontId="8" fillId="3" borderId="4" xfId="2" applyNumberFormat="1" applyFont="1" applyFill="1" applyBorder="1" applyAlignment="1">
      <alignment horizontal="center"/>
    </xf>
    <xf numFmtId="165" fontId="8" fillId="3" borderId="3" xfId="2" applyNumberFormat="1" applyFont="1" applyFill="1" applyBorder="1" applyAlignment="1">
      <alignment horizontal="center"/>
    </xf>
    <xf numFmtId="165" fontId="8" fillId="3" borderId="2" xfId="2" applyNumberFormat="1" applyFont="1" applyFill="1" applyBorder="1" applyAlignment="1">
      <alignment horizontal="center"/>
    </xf>
  </cellXfs>
  <cellStyles count="8">
    <cellStyle name="Comma_Data Fmt 2" xfId="5" xr:uid="{3CD3E3E0-CE94-46D8-B9B1-0488A30D106D}"/>
    <cellStyle name="Comma_Data Fmt 2 2" xfId="7" xr:uid="{0C89A98C-099E-4B51-B20A-36E735D3A9D3}"/>
    <cellStyle name="Normal" xfId="0" builtinId="0"/>
    <cellStyle name="Normal 10 10" xfId="3" xr:uid="{1D58A8F0-6CC3-430F-BB6E-562073C92546}"/>
    <cellStyle name="Normal 2 2" xfId="1" xr:uid="{66CA6E23-FD19-464F-A225-00D0BE1341F8}"/>
    <cellStyle name="Normal_Dom forecast 1999 Nov" xfId="4" xr:uid="{7140B8FD-7B7B-48DA-8F49-D3FDDC39E30F}"/>
    <cellStyle name="Normal_Inbound forecasts 99" xfId="2" xr:uid="{107A2B6F-368D-418C-9C73-5BD4BB4A9CB8}"/>
    <cellStyle name="Percent 2" xfId="6" xr:uid="{6BF42F4E-A58C-4C61-A1CA-D8542AC83DC6}"/>
  </cellStyles>
  <dxfs count="0"/>
  <tableStyles count="0" defaultTableStyle="TableStyleMedium2" defaultPivotStyle="PivotStyleLight16"/>
  <colors>
    <mruColors>
      <color rgb="FFD2C3BE"/>
      <color rgb="FFC785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</xdr:colOff>
      <xdr:row>0</xdr:row>
      <xdr:rowOff>0</xdr:rowOff>
    </xdr:from>
    <xdr:to>
      <xdr:col>10</xdr:col>
      <xdr:colOff>288299</xdr:colOff>
      <xdr:row>1</xdr:row>
      <xdr:rowOff>228432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07944-41DA-4EA4-AE0E-524360216C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4741" b="15438"/>
        <a:stretch/>
      </xdr:blipFill>
      <xdr:spPr>
        <a:xfrm>
          <a:off x="4" y="0"/>
          <a:ext cx="10656152" cy="11174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12</xdr:col>
      <xdr:colOff>75570</xdr:colOff>
      <xdr:row>1</xdr:row>
      <xdr:rowOff>321530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D60DE4-54B4-4042-8A7F-40908A20AB9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/>
        <a:srcRect t="14741" b="15438"/>
        <a:stretch/>
      </xdr:blipFill>
      <xdr:spPr>
        <a:xfrm>
          <a:off x="1" y="1"/>
          <a:ext cx="9133844" cy="9501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</xdr:rowOff>
    </xdr:from>
    <xdr:to>
      <xdr:col>8</xdr:col>
      <xdr:colOff>570023</xdr:colOff>
      <xdr:row>1</xdr:row>
      <xdr:rowOff>212247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7D67A84-0ADD-471A-AF79-8D11C3B3647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/>
        <a:srcRect t="14741" b="15438"/>
        <a:stretch/>
      </xdr:blipFill>
      <xdr:spPr>
        <a:xfrm>
          <a:off x="0" y="11430"/>
          <a:ext cx="9894998" cy="1037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ustrade theme">
  <a:themeElements>
    <a:clrScheme name="Austrade">
      <a:dk1>
        <a:srgbClr val="000000"/>
      </a:dk1>
      <a:lt1>
        <a:sysClr val="window" lastClr="FFFFFF"/>
      </a:lt1>
      <a:dk2>
        <a:srgbClr val="2E1A47"/>
      </a:dk2>
      <a:lt2>
        <a:srgbClr val="1E988A"/>
      </a:lt2>
      <a:accent1>
        <a:srgbClr val="7A4282"/>
      </a:accent1>
      <a:accent2>
        <a:srgbClr val="2E1A47"/>
      </a:accent2>
      <a:accent3>
        <a:srgbClr val="1E988A"/>
      </a:accent3>
      <a:accent4>
        <a:srgbClr val="F1D184"/>
      </a:accent4>
      <a:accent5>
        <a:srgbClr val="877B77"/>
      </a:accent5>
      <a:accent6>
        <a:srgbClr val="E4E1DC"/>
      </a:accent6>
      <a:hlink>
        <a:srgbClr val="2E1A47"/>
      </a:hlink>
      <a:folHlink>
        <a:srgbClr val="2E1A47"/>
      </a:folHlink>
    </a:clrScheme>
    <a:fontScheme name="Austrade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ustrade" id="{B81E4F4F-1983-42C4-94AF-E5F032ED062C}" vid="{34FFB722-9E4F-471D-B97E-885BFC42BAA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E0E07-2458-4919-BC3D-7926091CD542}">
  <dimension ref="A1:R56"/>
  <sheetViews>
    <sheetView showGridLines="0" tabSelected="1" zoomScaleNormal="100" workbookViewId="0">
      <pane xSplit="1" ySplit="7" topLeftCell="B8" activePane="bottomRight" state="frozen"/>
      <selection activeCell="C34" sqref="C34"/>
      <selection pane="topRight" activeCell="C34" sqref="C34"/>
      <selection pane="bottomLeft" activeCell="C34" sqref="C34"/>
      <selection pane="bottomRight" activeCell="A3" sqref="A3"/>
    </sheetView>
  </sheetViews>
  <sheetFormatPr defaultRowHeight="14.25"/>
  <cols>
    <col min="1" max="1" width="16.5" style="2" customWidth="1"/>
    <col min="2" max="2" width="14.796875" style="1" customWidth="1"/>
    <col min="3" max="3" width="16.5" style="1" customWidth="1"/>
    <col min="4" max="4" width="19.19921875" style="1" customWidth="1"/>
    <col min="5" max="5" width="10.5" style="1" customWidth="1"/>
    <col min="6" max="7" width="9.5" style="1" customWidth="1"/>
    <col min="8" max="8" width="9.19921875" style="1" customWidth="1"/>
    <col min="9" max="9" width="9.5" style="1" customWidth="1"/>
    <col min="10" max="10" width="8.59765625" style="1" customWidth="1"/>
    <col min="11" max="11" width="9.5" style="1" customWidth="1"/>
    <col min="12" max="12" width="9.69921875" style="1" customWidth="1"/>
  </cols>
  <sheetData>
    <row r="1" spans="1:12" s="1" customFormat="1" ht="69.599999999999994" customHeight="1">
      <c r="A1" s="17"/>
    </row>
    <row r="2" spans="1:12" ht="24.6" customHeight="1">
      <c r="A2" s="16"/>
    </row>
    <row r="3" spans="1:12" ht="22.5">
      <c r="A3" s="15" t="s">
        <v>0</v>
      </c>
      <c r="B3" s="14" t="s">
        <v>46</v>
      </c>
      <c r="C3" s="14"/>
      <c r="D3" s="14"/>
      <c r="E3" s="14"/>
      <c r="F3" s="14"/>
      <c r="G3" s="13"/>
      <c r="H3" s="13"/>
      <c r="I3" s="13"/>
      <c r="J3" s="13"/>
      <c r="K3" s="13"/>
      <c r="L3" s="13"/>
    </row>
    <row r="4" spans="1:12" ht="7.9" customHeight="1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45.6" customHeight="1">
      <c r="A5" s="11"/>
      <c r="B5" s="30" t="s">
        <v>1</v>
      </c>
      <c r="C5" s="30" t="s">
        <v>38</v>
      </c>
      <c r="D5" s="30" t="s">
        <v>55</v>
      </c>
      <c r="E5" s="78" t="s">
        <v>2</v>
      </c>
      <c r="F5" s="78"/>
      <c r="G5" s="78" t="s">
        <v>3</v>
      </c>
      <c r="H5" s="78"/>
      <c r="I5" s="78" t="s">
        <v>4</v>
      </c>
      <c r="J5" s="78"/>
      <c r="K5" s="78" t="s">
        <v>39</v>
      </c>
      <c r="L5" s="78"/>
    </row>
    <row r="6" spans="1:12" ht="12.6" customHeight="1">
      <c r="A6" s="10"/>
      <c r="B6" s="30"/>
      <c r="C6" s="30"/>
      <c r="D6" s="30"/>
      <c r="E6" s="31" t="s">
        <v>5</v>
      </c>
      <c r="F6" s="31" t="s">
        <v>6</v>
      </c>
      <c r="G6" s="31" t="s">
        <v>5</v>
      </c>
      <c r="H6" s="31" t="s">
        <v>6</v>
      </c>
      <c r="I6" s="31" t="s">
        <v>5</v>
      </c>
      <c r="J6" s="31" t="s">
        <v>6</v>
      </c>
      <c r="K6" s="31" t="s">
        <v>5</v>
      </c>
      <c r="L6" s="31" t="s">
        <v>6</v>
      </c>
    </row>
    <row r="7" spans="1:12" ht="19.149999999999999" customHeight="1">
      <c r="A7" s="9"/>
      <c r="B7" s="31" t="s">
        <v>7</v>
      </c>
      <c r="C7" s="31" t="s">
        <v>7</v>
      </c>
      <c r="D7" s="31" t="s">
        <v>7</v>
      </c>
      <c r="E7" s="31" t="s">
        <v>8</v>
      </c>
      <c r="F7" s="31" t="s">
        <v>8</v>
      </c>
      <c r="G7" s="31" t="s">
        <v>8</v>
      </c>
      <c r="H7" s="31" t="s">
        <v>8</v>
      </c>
      <c r="I7" s="31" t="s">
        <v>8</v>
      </c>
      <c r="J7" s="31" t="s">
        <v>8</v>
      </c>
      <c r="K7" s="31" t="s">
        <v>8</v>
      </c>
      <c r="L7" s="31" t="s">
        <v>8</v>
      </c>
    </row>
    <row r="8" spans="1:12">
      <c r="A8" s="7">
        <v>2010</v>
      </c>
      <c r="B8" s="60">
        <v>5870.9539999999997</v>
      </c>
      <c r="C8" s="60">
        <v>7055.241</v>
      </c>
      <c r="D8" s="67"/>
      <c r="E8" s="68">
        <v>24.773834029227555</v>
      </c>
      <c r="F8" s="68">
        <v>16.748999999999999</v>
      </c>
      <c r="G8" s="68"/>
      <c r="H8" s="73"/>
      <c r="I8" s="68"/>
      <c r="J8" s="73"/>
      <c r="K8" s="68"/>
      <c r="L8" s="68"/>
    </row>
    <row r="9" spans="1:12">
      <c r="A9" s="7">
        <v>2011</v>
      </c>
      <c r="B9" s="60">
        <v>5871.69</v>
      </c>
      <c r="C9" s="60">
        <v>7765.9279999999999</v>
      </c>
      <c r="D9" s="67"/>
      <c r="E9" s="68">
        <v>25.094612903225805</v>
      </c>
      <c r="F9" s="68">
        <v>17.568000000000001</v>
      </c>
      <c r="G9" s="68"/>
      <c r="H9" s="73"/>
      <c r="I9" s="68"/>
      <c r="J9" s="73"/>
      <c r="K9" s="68"/>
      <c r="L9" s="68"/>
    </row>
    <row r="10" spans="1:12">
      <c r="A10" s="7">
        <v>2012</v>
      </c>
      <c r="B10" s="60">
        <v>6166.4989999999998</v>
      </c>
      <c r="C10" s="60">
        <v>8205.9699999999993</v>
      </c>
      <c r="D10" s="67"/>
      <c r="E10" s="68">
        <v>25.944931274900394</v>
      </c>
      <c r="F10" s="68">
        <v>18.382999999999999</v>
      </c>
      <c r="G10" s="68"/>
      <c r="H10" s="73"/>
      <c r="I10" s="68"/>
      <c r="J10" s="73"/>
      <c r="K10" s="68"/>
      <c r="L10" s="68"/>
    </row>
    <row r="11" spans="1:12">
      <c r="A11" s="7">
        <v>2013</v>
      </c>
      <c r="B11" s="60">
        <v>6481.1019999999999</v>
      </c>
      <c r="C11" s="60">
        <v>8709.6010000000006</v>
      </c>
      <c r="D11" s="67"/>
      <c r="E11" s="68">
        <v>26.524641050583654</v>
      </c>
      <c r="F11" s="68">
        <v>19.242999999999999</v>
      </c>
      <c r="G11" s="68"/>
      <c r="H11" s="73"/>
      <c r="I11" s="68"/>
      <c r="J11" s="73"/>
      <c r="K11" s="68"/>
      <c r="L11" s="68"/>
    </row>
    <row r="12" spans="1:12">
      <c r="A12" s="7">
        <v>2014</v>
      </c>
      <c r="B12" s="60">
        <v>6921.7439999999997</v>
      </c>
      <c r="C12" s="60">
        <v>9139.1209999999992</v>
      </c>
      <c r="D12" s="67"/>
      <c r="E12" s="68">
        <v>26.842716713881014</v>
      </c>
      <c r="F12" s="68">
        <v>20.061</v>
      </c>
      <c r="G12" s="68"/>
      <c r="H12" s="73"/>
      <c r="I12" s="68"/>
      <c r="J12" s="73"/>
      <c r="K12" s="68"/>
      <c r="L12" s="68"/>
    </row>
    <row r="13" spans="1:12">
      <c r="A13" s="7">
        <v>2015</v>
      </c>
      <c r="B13" s="60">
        <v>7449.1760000000004</v>
      </c>
      <c r="C13" s="60">
        <v>9420.3359999999993</v>
      </c>
      <c r="D13" s="67"/>
      <c r="E13" s="68">
        <v>31.38490232558139</v>
      </c>
      <c r="F13" s="68">
        <v>23.81</v>
      </c>
      <c r="G13" s="68"/>
      <c r="H13" s="73"/>
      <c r="I13" s="68"/>
      <c r="J13" s="73"/>
      <c r="K13" s="68"/>
      <c r="L13" s="68"/>
    </row>
    <row r="14" spans="1:12">
      <c r="A14" s="7">
        <v>2016</v>
      </c>
      <c r="B14" s="60">
        <v>8268.8539999999994</v>
      </c>
      <c r="C14" s="60">
        <v>9969.7739999999994</v>
      </c>
      <c r="D14" s="67"/>
      <c r="E14" s="68">
        <v>33.572200736648249</v>
      </c>
      <c r="F14" s="68">
        <v>25.73</v>
      </c>
      <c r="G14" s="68"/>
      <c r="H14" s="73"/>
      <c r="I14" s="68"/>
      <c r="J14" s="73"/>
      <c r="K14" s="68"/>
      <c r="L14" s="68"/>
    </row>
    <row r="15" spans="1:12">
      <c r="A15" s="7">
        <v>2017</v>
      </c>
      <c r="B15" s="60">
        <v>8815.25</v>
      </c>
      <c r="C15" s="60">
        <v>10535.245000000001</v>
      </c>
      <c r="D15" s="67"/>
      <c r="E15" s="68">
        <v>35.817971093044257</v>
      </c>
      <c r="F15" s="68">
        <v>27.981999999999999</v>
      </c>
      <c r="G15" s="68"/>
      <c r="H15" s="73"/>
      <c r="I15" s="68"/>
      <c r="J15" s="73"/>
      <c r="K15" s="68"/>
      <c r="L15" s="68"/>
    </row>
    <row r="16" spans="1:12">
      <c r="A16" s="7">
        <v>2018</v>
      </c>
      <c r="B16" s="60">
        <v>9245.6329999999998</v>
      </c>
      <c r="C16" s="60">
        <v>11061.404</v>
      </c>
      <c r="D16" s="67"/>
      <c r="E16" s="68">
        <v>37.912900884955754</v>
      </c>
      <c r="F16" s="68">
        <v>30.234000000000002</v>
      </c>
      <c r="G16" s="68"/>
      <c r="H16" s="73"/>
      <c r="I16" s="68"/>
      <c r="J16" s="73"/>
      <c r="K16" s="68"/>
      <c r="L16" s="68"/>
    </row>
    <row r="17" spans="1:15">
      <c r="A17" s="7">
        <v>2019</v>
      </c>
      <c r="B17" s="60">
        <v>9465.8940000000002</v>
      </c>
      <c r="C17" s="60">
        <v>11308.909</v>
      </c>
      <c r="D17" s="69">
        <v>326918.35800000001</v>
      </c>
      <c r="E17" s="68">
        <v>38.804569686411149</v>
      </c>
      <c r="F17" s="68">
        <v>31.437999999999999</v>
      </c>
      <c r="G17" s="68">
        <v>115.01268363588851</v>
      </c>
      <c r="H17" s="68">
        <v>93.178942000000006</v>
      </c>
      <c r="I17" s="68">
        <v>125.33501392421603</v>
      </c>
      <c r="J17" s="68">
        <v>101.54170500000001</v>
      </c>
      <c r="K17" s="68">
        <v>153.81725332229965</v>
      </c>
      <c r="L17" s="68">
        <v>124.61694200000001</v>
      </c>
      <c r="N17" s="74"/>
      <c r="O17" s="74"/>
    </row>
    <row r="18" spans="1:15">
      <c r="A18" s="7">
        <v>2020</v>
      </c>
      <c r="B18" s="60">
        <v>1827.7170000000001</v>
      </c>
      <c r="C18" s="60">
        <v>2832.3519999999999</v>
      </c>
      <c r="D18" s="69">
        <v>270873.68200000003</v>
      </c>
      <c r="E18" s="68">
        <v>9.6390681818181818</v>
      </c>
      <c r="F18" s="68">
        <v>7.782</v>
      </c>
      <c r="G18" s="68">
        <v>83.251178965909091</v>
      </c>
      <c r="H18" s="68">
        <v>67.211961000000002</v>
      </c>
      <c r="I18" s="68">
        <v>68.657700340909088</v>
      </c>
      <c r="J18" s="68">
        <v>55.430070000000001</v>
      </c>
      <c r="K18" s="68">
        <v>92.890247147727266</v>
      </c>
      <c r="L18" s="68">
        <v>74.993960999999999</v>
      </c>
      <c r="N18" s="74"/>
      <c r="O18" s="74"/>
    </row>
    <row r="19" spans="1:15">
      <c r="A19" s="7">
        <v>2021</v>
      </c>
      <c r="B19" s="60">
        <v>246.24100000000001</v>
      </c>
      <c r="C19" s="60">
        <v>300.84500000000003</v>
      </c>
      <c r="D19" s="69">
        <v>300885.576</v>
      </c>
      <c r="E19" s="68">
        <v>1.7283106060606059</v>
      </c>
      <c r="F19" s="68">
        <v>1.4490000000000001</v>
      </c>
      <c r="G19" s="68">
        <v>103.19200280387204</v>
      </c>
      <c r="H19" s="68">
        <v>86.515242999999998</v>
      </c>
      <c r="I19" s="68">
        <v>76.510174295454533</v>
      </c>
      <c r="J19" s="68">
        <v>64.145438999999996</v>
      </c>
      <c r="K19" s="68">
        <v>104.92031340993266</v>
      </c>
      <c r="L19" s="68">
        <v>87.964242999999996</v>
      </c>
      <c r="N19" s="74"/>
      <c r="O19" s="74"/>
    </row>
    <row r="20" spans="1:15">
      <c r="A20" s="7">
        <v>2022</v>
      </c>
      <c r="B20" s="60">
        <v>3694.3820000000001</v>
      </c>
      <c r="C20" s="60">
        <v>5225.6350000000002</v>
      </c>
      <c r="D20" s="69">
        <v>345791.76500000001</v>
      </c>
      <c r="E20" s="68">
        <v>14.318329896907217</v>
      </c>
      <c r="F20" s="68">
        <v>12.742000000000001</v>
      </c>
      <c r="G20" s="68">
        <v>152.11576581443299</v>
      </c>
      <c r="H20" s="68">
        <v>135.36907600000001</v>
      </c>
      <c r="I20" s="68">
        <v>128.36605359793816</v>
      </c>
      <c r="J20" s="68">
        <v>114.23401100000001</v>
      </c>
      <c r="K20" s="68">
        <v>166.43409571134018</v>
      </c>
      <c r="L20" s="68">
        <v>148.111076</v>
      </c>
      <c r="N20" s="74"/>
      <c r="O20" s="74"/>
    </row>
    <row r="21" spans="1:15">
      <c r="A21" s="7">
        <v>2023</v>
      </c>
      <c r="B21" s="60">
        <v>7187.4290000000001</v>
      </c>
      <c r="C21" s="60">
        <v>9975.2289999999994</v>
      </c>
      <c r="D21" s="69">
        <v>357221.67</v>
      </c>
      <c r="E21" s="68">
        <v>29.786675392670158</v>
      </c>
      <c r="F21" s="68">
        <v>28.105</v>
      </c>
      <c r="G21" s="68">
        <v>152.79551909648464</v>
      </c>
      <c r="H21" s="68">
        <v>144.169096</v>
      </c>
      <c r="I21" s="68">
        <v>143.06854008376962</v>
      </c>
      <c r="J21" s="68">
        <v>134.991276</v>
      </c>
      <c r="K21" s="68">
        <v>182.58219448915483</v>
      </c>
      <c r="L21" s="68">
        <v>172.27409599999999</v>
      </c>
      <c r="N21" s="74"/>
      <c r="O21" s="74"/>
    </row>
    <row r="22" spans="1:15">
      <c r="A22" s="7">
        <v>2024</v>
      </c>
      <c r="B22" s="60">
        <v>8270.9240000000009</v>
      </c>
      <c r="C22" s="60">
        <v>11596</v>
      </c>
      <c r="D22" s="69">
        <v>367108.995</v>
      </c>
      <c r="E22" s="68">
        <v>33.598122541066274</v>
      </c>
      <c r="F22" s="68">
        <v>32.910511</v>
      </c>
      <c r="G22" s="68">
        <v>150.7669521829971</v>
      </c>
      <c r="H22" s="68">
        <v>147.68139000000002</v>
      </c>
      <c r="I22" s="68">
        <v>144.70294560230545</v>
      </c>
      <c r="J22" s="68">
        <v>141.741488</v>
      </c>
      <c r="K22" s="68">
        <v>184.36507472406339</v>
      </c>
      <c r="L22" s="68">
        <v>180.59190100000001</v>
      </c>
      <c r="N22" s="74"/>
      <c r="O22" s="74"/>
    </row>
    <row r="23" spans="1:15">
      <c r="A23" s="7">
        <v>2025</v>
      </c>
      <c r="B23" s="62">
        <v>8804.515101392255</v>
      </c>
      <c r="C23" s="62">
        <v>12551.2215</v>
      </c>
      <c r="D23" s="70">
        <v>393356.56724900502</v>
      </c>
      <c r="E23" s="71">
        <v>37.746931623697797</v>
      </c>
      <c r="F23" s="71">
        <v>37.746931623697797</v>
      </c>
      <c r="G23" s="71">
        <v>153.85711002375569</v>
      </c>
      <c r="H23" s="71">
        <v>153.85711002375569</v>
      </c>
      <c r="I23" s="71">
        <v>145.58053453391932</v>
      </c>
      <c r="J23" s="71">
        <v>145.58053453391932</v>
      </c>
      <c r="K23" s="71">
        <v>191.6040416474535</v>
      </c>
      <c r="L23" s="71">
        <v>191.6040416474535</v>
      </c>
      <c r="N23" s="74"/>
      <c r="O23" s="74"/>
    </row>
    <row r="24" spans="1:15">
      <c r="A24" s="7">
        <v>2026</v>
      </c>
      <c r="B24" s="62">
        <v>9265.5165892711848</v>
      </c>
      <c r="C24" s="62">
        <v>13178.782574999999</v>
      </c>
      <c r="D24" s="70">
        <v>405695.66600904148</v>
      </c>
      <c r="E24" s="71">
        <v>37.53257491623512</v>
      </c>
      <c r="F24" s="71">
        <v>38.921280188135817</v>
      </c>
      <c r="G24" s="71">
        <v>153.83245951360536</v>
      </c>
      <c r="H24" s="71">
        <v>159.52426051560874</v>
      </c>
      <c r="I24" s="71">
        <v>144.38462986690629</v>
      </c>
      <c r="J24" s="71">
        <v>149.72686117198182</v>
      </c>
      <c r="K24" s="71">
        <v>191.36503442984048</v>
      </c>
      <c r="L24" s="71">
        <v>198.44554070374457</v>
      </c>
      <c r="N24" s="74"/>
      <c r="O24" s="74"/>
    </row>
    <row r="25" spans="1:15">
      <c r="A25" s="7">
        <v>2027</v>
      </c>
      <c r="B25" s="62">
        <v>9748.0610512000821</v>
      </c>
      <c r="C25" s="62">
        <v>13692.755095425</v>
      </c>
      <c r="D25" s="70">
        <v>414894.05637209571</v>
      </c>
      <c r="E25" s="71">
        <v>38.696925292896516</v>
      </c>
      <c r="F25" s="71">
        <v>41.212186740009486</v>
      </c>
      <c r="G25" s="71">
        <v>155.63525280367674</v>
      </c>
      <c r="H25" s="71">
        <v>165.75138860066289</v>
      </c>
      <c r="I25" s="71">
        <v>146.51840613377865</v>
      </c>
      <c r="J25" s="71">
        <v>156.04195601406809</v>
      </c>
      <c r="K25" s="71">
        <v>194.33217809657324</v>
      </c>
      <c r="L25" s="71">
        <v>206.96357534067238</v>
      </c>
      <c r="N25" s="74"/>
      <c r="O25" s="74"/>
    </row>
    <row r="26" spans="1:15">
      <c r="A26" s="7">
        <v>2028</v>
      </c>
      <c r="B26" s="62">
        <v>10157.186353831719</v>
      </c>
      <c r="C26" s="62">
        <v>14130.9232584786</v>
      </c>
      <c r="D26" s="70">
        <v>422895.32952892862</v>
      </c>
      <c r="E26" s="71">
        <v>39.302484982358038</v>
      </c>
      <c r="F26" s="71">
        <v>42.903534883819468</v>
      </c>
      <c r="G26" s="71">
        <v>158.58612228782536</v>
      </c>
      <c r="H26" s="71">
        <v>173.11641319167194</v>
      </c>
      <c r="I26" s="71">
        <v>149.38803176463239</v>
      </c>
      <c r="J26" s="71">
        <v>163.0755570523342</v>
      </c>
      <c r="K26" s="71">
        <v>197.8886072701834</v>
      </c>
      <c r="L26" s="71">
        <v>216.01994807549141</v>
      </c>
      <c r="N26" s="74"/>
      <c r="O26" s="74"/>
    </row>
    <row r="27" spans="1:15">
      <c r="A27" s="7">
        <v>2029</v>
      </c>
      <c r="B27" s="62">
        <v>10522.52258152365</v>
      </c>
      <c r="C27" s="62">
        <v>14512.458186457523</v>
      </c>
      <c r="D27" s="70">
        <v>429904.77617836674</v>
      </c>
      <c r="E27" s="71">
        <v>39.752642224985244</v>
      </c>
      <c r="F27" s="71">
        <v>44.479810755450998</v>
      </c>
      <c r="G27" s="71">
        <v>161.17931585684477</v>
      </c>
      <c r="H27" s="71">
        <v>180.34588560001507</v>
      </c>
      <c r="I27" s="71">
        <v>151.81567392785061</v>
      </c>
      <c r="J27" s="71">
        <v>169.86877017643465</v>
      </c>
      <c r="K27" s="71">
        <v>200.93195808183</v>
      </c>
      <c r="L27" s="71">
        <v>224.82569635546605</v>
      </c>
      <c r="N27" s="74"/>
      <c r="O27" s="74"/>
    </row>
    <row r="28" spans="1:15">
      <c r="A28" s="7">
        <v>2030</v>
      </c>
      <c r="B28" s="62">
        <v>10882.626953102596</v>
      </c>
      <c r="C28" s="62">
        <v>14860.757182932504</v>
      </c>
      <c r="D28" s="70">
        <v>436129.86670683161</v>
      </c>
      <c r="E28" s="71">
        <v>40.120216485683542</v>
      </c>
      <c r="F28" s="71">
        <v>46.013372326734213</v>
      </c>
      <c r="G28" s="71">
        <v>163.42491782838536</v>
      </c>
      <c r="H28" s="71">
        <v>187.42998543357248</v>
      </c>
      <c r="I28" s="71">
        <v>153.85782120250377</v>
      </c>
      <c r="J28" s="71">
        <v>176.45760248819087</v>
      </c>
      <c r="K28" s="71">
        <v>203.54513431406892</v>
      </c>
      <c r="L28" s="71">
        <v>233.4433577603067</v>
      </c>
      <c r="N28" s="74"/>
      <c r="O28" s="74"/>
    </row>
    <row r="29" spans="1:15">
      <c r="A29" s="75" t="s">
        <v>9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7"/>
    </row>
    <row r="30" spans="1:15">
      <c r="A30" s="7">
        <v>2016</v>
      </c>
      <c r="B30" s="63">
        <f t="shared" ref="B30" si="0">B14/B13*100-100</f>
        <v>11.003606304912111</v>
      </c>
      <c r="C30" s="63">
        <f t="shared" ref="C30:D44" si="1">C14/C13*100-100</f>
        <v>5.8324671221918294</v>
      </c>
      <c r="D30" s="63"/>
      <c r="E30" s="63">
        <f t="shared" ref="E30:L44" si="2">E14/E13*100-100</f>
        <v>6.9692694543899307</v>
      </c>
      <c r="F30" s="63">
        <f t="shared" si="2"/>
        <v>8.0638387232255297</v>
      </c>
      <c r="G30" s="63"/>
      <c r="H30" s="63"/>
      <c r="I30" s="63"/>
      <c r="J30" s="63"/>
      <c r="K30" s="63"/>
      <c r="L30" s="63"/>
    </row>
    <row r="31" spans="1:15">
      <c r="A31" s="7">
        <v>2017</v>
      </c>
      <c r="B31" s="63">
        <f t="shared" ref="B31" si="3">B15/B14*100-100</f>
        <v>6.6078806083648374</v>
      </c>
      <c r="C31" s="63">
        <f t="shared" si="1"/>
        <v>5.6718537451300364</v>
      </c>
      <c r="D31" s="63"/>
      <c r="E31" s="63">
        <f t="shared" si="2"/>
        <v>6.6893748611018822</v>
      </c>
      <c r="F31" s="63">
        <f t="shared" si="2"/>
        <v>8.7524290711231885</v>
      </c>
      <c r="G31" s="63"/>
      <c r="H31" s="63"/>
      <c r="I31" s="63"/>
      <c r="J31" s="63"/>
      <c r="K31" s="63"/>
      <c r="L31" s="63"/>
    </row>
    <row r="32" spans="1:15">
      <c r="A32" s="7">
        <v>2018</v>
      </c>
      <c r="B32" s="63">
        <f t="shared" ref="B32" si="4">B16/B15*100-100</f>
        <v>4.8822551827798435</v>
      </c>
      <c r="C32" s="63">
        <f t="shared" si="1"/>
        <v>4.9942739822377007</v>
      </c>
      <c r="D32" s="63"/>
      <c r="E32" s="63">
        <f t="shared" si="2"/>
        <v>5.8488231688766064</v>
      </c>
      <c r="F32" s="63">
        <f t="shared" si="2"/>
        <v>8.0480308769923568</v>
      </c>
      <c r="G32" s="63"/>
      <c r="H32" s="63"/>
      <c r="I32" s="63"/>
      <c r="J32" s="63"/>
      <c r="K32" s="63"/>
      <c r="L32" s="63"/>
    </row>
    <row r="33" spans="1:18">
      <c r="A33" s="7">
        <v>2019</v>
      </c>
      <c r="B33" s="63">
        <f t="shared" ref="B33" si="5">B17/B16*100-100</f>
        <v>2.3823247148140041</v>
      </c>
      <c r="C33" s="63">
        <f t="shared" si="1"/>
        <v>2.2375550156200603</v>
      </c>
      <c r="D33" s="63"/>
      <c r="E33" s="63">
        <f t="shared" si="2"/>
        <v>2.3518875650299265</v>
      </c>
      <c r="F33" s="63">
        <f t="shared" si="2"/>
        <v>3.9822716147383659</v>
      </c>
      <c r="G33" s="63"/>
      <c r="H33" s="63"/>
      <c r="I33" s="63"/>
      <c r="J33" s="63"/>
      <c r="K33" s="63"/>
      <c r="L33" s="63"/>
      <c r="O33" s="74"/>
      <c r="P33" s="74"/>
      <c r="Q33" s="74"/>
    </row>
    <row r="34" spans="1:18">
      <c r="A34" s="7">
        <v>2020</v>
      </c>
      <c r="B34" s="63">
        <f t="shared" ref="B34" si="6">B18/B17*100-100</f>
        <v>-80.691554331793697</v>
      </c>
      <c r="C34" s="63">
        <f t="shared" si="1"/>
        <v>-74.95468395757716</v>
      </c>
      <c r="D34" s="63">
        <f t="shared" si="1"/>
        <v>-17.14332481750688</v>
      </c>
      <c r="E34" s="63">
        <f t="shared" si="2"/>
        <v>-75.159966313983745</v>
      </c>
      <c r="F34" s="63">
        <f t="shared" si="2"/>
        <v>-75.246516954004704</v>
      </c>
      <c r="G34" s="63">
        <f t="shared" si="2"/>
        <v>-27.615653913903259</v>
      </c>
      <c r="H34" s="63">
        <f t="shared" si="2"/>
        <v>-27.867864179011605</v>
      </c>
      <c r="I34" s="63">
        <f t="shared" si="2"/>
        <v>-45.220654475354308</v>
      </c>
      <c r="J34" s="63">
        <f t="shared" si="2"/>
        <v>-45.411523275091746</v>
      </c>
      <c r="K34" s="63">
        <f t="shared" si="2"/>
        <v>-39.60999488588547</v>
      </c>
      <c r="L34" s="63">
        <f t="shared" si="2"/>
        <v>-39.820413022171586</v>
      </c>
      <c r="O34" s="74"/>
      <c r="P34" s="74"/>
      <c r="Q34" s="74"/>
      <c r="R34" s="74"/>
    </row>
    <row r="35" spans="1:18">
      <c r="A35" s="7">
        <v>2021</v>
      </c>
      <c r="B35" s="63">
        <f t="shared" ref="B35" si="7">B19/B18*100-100</f>
        <v>-86.527400029654473</v>
      </c>
      <c r="C35" s="63">
        <f t="shared" si="1"/>
        <v>-89.378262306379995</v>
      </c>
      <c r="D35" s="63">
        <f t="shared" si="1"/>
        <v>11.079664062749359</v>
      </c>
      <c r="E35" s="63">
        <f t="shared" si="2"/>
        <v>-82.069733573203123</v>
      </c>
      <c r="F35" s="63">
        <f t="shared" si="2"/>
        <v>-81.380107941403239</v>
      </c>
      <c r="G35" s="63">
        <f t="shared" si="2"/>
        <v>23.952602336272747</v>
      </c>
      <c r="H35" s="63">
        <f t="shared" si="2"/>
        <v>28.720010118437102</v>
      </c>
      <c r="I35" s="63">
        <f t="shared" si="2"/>
        <v>11.437135114568676</v>
      </c>
      <c r="J35" s="63">
        <f t="shared" si="2"/>
        <v>15.723178772821328</v>
      </c>
      <c r="K35" s="63">
        <f t="shared" si="2"/>
        <v>12.950838900313698</v>
      </c>
      <c r="L35" s="63">
        <f t="shared" si="2"/>
        <v>17.29510193494113</v>
      </c>
      <c r="O35" s="74"/>
      <c r="P35" s="74"/>
      <c r="Q35" s="74"/>
      <c r="R35" s="74"/>
    </row>
    <row r="36" spans="1:18">
      <c r="A36" s="7">
        <v>2022</v>
      </c>
      <c r="B36" s="63">
        <f t="shared" ref="B36" si="8">B20/B19*100-100</f>
        <v>1400.3114834653854</v>
      </c>
      <c r="C36" s="63">
        <f t="shared" si="1"/>
        <v>1636.9858232644717</v>
      </c>
      <c r="D36" s="63">
        <f t="shared" si="1"/>
        <v>14.924673225279506</v>
      </c>
      <c r="E36" s="63">
        <f t="shared" si="2"/>
        <v>728.45813979834611</v>
      </c>
      <c r="F36" s="63">
        <f t="shared" si="2"/>
        <v>779.3650793650794</v>
      </c>
      <c r="G36" s="63">
        <f t="shared" si="2"/>
        <v>47.410421041585977</v>
      </c>
      <c r="H36" s="63">
        <f t="shared" si="2"/>
        <v>56.468468799191839</v>
      </c>
      <c r="I36" s="63">
        <f t="shared" si="2"/>
        <v>67.776449053997766</v>
      </c>
      <c r="J36" s="63">
        <f t="shared" si="2"/>
        <v>78.085944660851112</v>
      </c>
      <c r="K36" s="63">
        <f t="shared" si="2"/>
        <v>58.629049325336922</v>
      </c>
      <c r="L36" s="63">
        <f t="shared" si="2"/>
        <v>68.376457238425843</v>
      </c>
      <c r="O36" s="74"/>
      <c r="P36" s="74"/>
      <c r="Q36" s="74"/>
      <c r="R36" s="74"/>
    </row>
    <row r="37" spans="1:18">
      <c r="A37" s="7">
        <v>2023</v>
      </c>
      <c r="B37" s="63">
        <f t="shared" ref="B37" si="9">B21/B20*100-100</f>
        <v>94.550238713809222</v>
      </c>
      <c r="C37" s="63">
        <f t="shared" si="1"/>
        <v>90.89027457907028</v>
      </c>
      <c r="D37" s="63">
        <f t="shared" si="1"/>
        <v>3.3054300758145416</v>
      </c>
      <c r="E37" s="63">
        <f t="shared" si="2"/>
        <v>108.03177191150019</v>
      </c>
      <c r="F37" s="63">
        <f t="shared" si="2"/>
        <v>120.56976926699105</v>
      </c>
      <c r="G37" s="63">
        <f t="shared" si="2"/>
        <v>0.44686576595938732</v>
      </c>
      <c r="H37" s="63">
        <f t="shared" si="2"/>
        <v>6.5007609271115854</v>
      </c>
      <c r="I37" s="63">
        <f t="shared" si="2"/>
        <v>11.453562740100949</v>
      </c>
      <c r="J37" s="63">
        <f t="shared" si="2"/>
        <v>18.170827425467877</v>
      </c>
      <c r="K37" s="63">
        <f t="shared" si="2"/>
        <v>9.7023982428585924</v>
      </c>
      <c r="L37" s="63">
        <f t="shared" si="2"/>
        <v>16.314120896670815</v>
      </c>
      <c r="O37" s="74"/>
      <c r="P37" s="74"/>
      <c r="Q37" s="74"/>
      <c r="R37" s="74"/>
    </row>
    <row r="38" spans="1:18">
      <c r="A38" s="7">
        <v>2024</v>
      </c>
      <c r="B38" s="63">
        <f t="shared" ref="B38" si="10">B22/B21*100-100</f>
        <v>15.074861956897252</v>
      </c>
      <c r="C38" s="63">
        <f t="shared" si="1"/>
        <v>16.247957816306794</v>
      </c>
      <c r="D38" s="63">
        <f t="shared" si="1"/>
        <v>2.7678402040951227</v>
      </c>
      <c r="E38" s="63">
        <f t="shared" si="2"/>
        <v>12.795812550916736</v>
      </c>
      <c r="F38" s="63">
        <f t="shared" si="2"/>
        <v>17.098420209927042</v>
      </c>
      <c r="G38" s="63">
        <f t="shared" si="2"/>
        <v>-1.3276350808472159</v>
      </c>
      <c r="H38" s="63">
        <f t="shared" si="2"/>
        <v>2.4362322421720819</v>
      </c>
      <c r="I38" s="63">
        <f t="shared" si="2"/>
        <v>1.1423933714419974</v>
      </c>
      <c r="J38" s="63">
        <f t="shared" si="2"/>
        <v>5.0004801791783962</v>
      </c>
      <c r="K38" s="63">
        <f t="shared" si="2"/>
        <v>0.97648088845512859</v>
      </c>
      <c r="L38" s="63">
        <f t="shared" si="2"/>
        <v>4.828238947775418</v>
      </c>
      <c r="O38" s="74"/>
      <c r="P38" s="74"/>
      <c r="Q38" s="74"/>
      <c r="R38" s="74"/>
    </row>
    <row r="39" spans="1:18">
      <c r="A39" s="7">
        <v>2025</v>
      </c>
      <c r="B39" s="72">
        <f t="shared" ref="B39" si="11">B23/B22*100-100</f>
        <v>6.4514085898051263</v>
      </c>
      <c r="C39" s="72">
        <f t="shared" si="1"/>
        <v>8.2375086236633308</v>
      </c>
      <c r="D39" s="72">
        <f t="shared" si="1"/>
        <v>7.1498036295746488</v>
      </c>
      <c r="E39" s="72">
        <f t="shared" si="2"/>
        <v>12.348336064196815</v>
      </c>
      <c r="F39" s="72">
        <f t="shared" si="2"/>
        <v>14.69567161597034</v>
      </c>
      <c r="G39" s="72">
        <f t="shared" si="2"/>
        <v>2.0496254623545411</v>
      </c>
      <c r="H39" s="72">
        <f t="shared" si="2"/>
        <v>4.1817862248964843</v>
      </c>
      <c r="I39" s="72">
        <f t="shared" si="2"/>
        <v>0.60647620403373992</v>
      </c>
      <c r="J39" s="72">
        <f t="shared" si="2"/>
        <v>2.7084847126194376</v>
      </c>
      <c r="K39" s="72">
        <f t="shared" si="2"/>
        <v>3.9264307159176326</v>
      </c>
      <c r="L39" s="72">
        <f t="shared" si="2"/>
        <v>6.0978042683395302</v>
      </c>
      <c r="O39" s="74"/>
      <c r="P39" s="74"/>
      <c r="Q39" s="74"/>
      <c r="R39" s="74"/>
    </row>
    <row r="40" spans="1:18">
      <c r="A40" s="7">
        <v>2026</v>
      </c>
      <c r="B40" s="72">
        <f t="shared" ref="B40" si="12">B24/B23*100-100</f>
        <v>5.23596680305576</v>
      </c>
      <c r="C40" s="72">
        <f t="shared" si="1"/>
        <v>5</v>
      </c>
      <c r="D40" s="72">
        <f t="shared" si="1"/>
        <v>3.1368737139261924</v>
      </c>
      <c r="E40" s="72">
        <f t="shared" si="2"/>
        <v>-0.56787849566056536</v>
      </c>
      <c r="F40" s="72">
        <f t="shared" si="2"/>
        <v>3.1111099999999965</v>
      </c>
      <c r="G40" s="72">
        <f t="shared" si="2"/>
        <v>-1.602169061054326E-2</v>
      </c>
      <c r="H40" s="72">
        <f t="shared" si="2"/>
        <v>3.6833855068368422</v>
      </c>
      <c r="I40" s="72">
        <f t="shared" si="2"/>
        <v>-0.82147291933070221</v>
      </c>
      <c r="J40" s="72">
        <f t="shared" si="2"/>
        <v>2.8481325826540598</v>
      </c>
      <c r="K40" s="72">
        <f t="shared" si="2"/>
        <v>-0.1247401753939954</v>
      </c>
      <c r="L40" s="72">
        <f t="shared" si="2"/>
        <v>3.5706444381164033</v>
      </c>
      <c r="O40" s="74"/>
      <c r="P40" s="74"/>
      <c r="Q40" s="74"/>
      <c r="R40" s="74"/>
    </row>
    <row r="41" spans="1:18">
      <c r="A41" s="7">
        <v>2027</v>
      </c>
      <c r="B41" s="72">
        <f t="shared" ref="B41" si="13">B25/B24*100-100</f>
        <v>5.2079606925279336</v>
      </c>
      <c r="C41" s="72">
        <f t="shared" si="1"/>
        <v>3.9000000000000199</v>
      </c>
      <c r="D41" s="72">
        <f t="shared" si="1"/>
        <v>2.2673129475455625</v>
      </c>
      <c r="E41" s="72">
        <f t="shared" si="2"/>
        <v>3.1022395326192793</v>
      </c>
      <c r="F41" s="72">
        <f t="shared" si="2"/>
        <v>5.8859999999999957</v>
      </c>
      <c r="G41" s="72">
        <f t="shared" si="2"/>
        <v>1.1719199548466719</v>
      </c>
      <c r="H41" s="72">
        <f t="shared" si="2"/>
        <v>3.9035617936275173</v>
      </c>
      <c r="I41" s="72">
        <f t="shared" si="2"/>
        <v>1.477841698828513</v>
      </c>
      <c r="J41" s="72">
        <f t="shared" si="2"/>
        <v>4.2177434246968772</v>
      </c>
      <c r="K41" s="72">
        <f t="shared" si="2"/>
        <v>1.550515053898522</v>
      </c>
      <c r="L41" s="72">
        <f t="shared" si="2"/>
        <v>4.2923789603537728</v>
      </c>
      <c r="O41" s="74"/>
      <c r="P41" s="74"/>
      <c r="Q41" s="74"/>
      <c r="R41" s="74"/>
    </row>
    <row r="42" spans="1:18">
      <c r="A42" s="7">
        <v>2028</v>
      </c>
      <c r="B42" s="72">
        <f t="shared" ref="B42" si="14">B26/B25*100-100</f>
        <v>4.1969915912792715</v>
      </c>
      <c r="C42" s="72">
        <f t="shared" si="1"/>
        <v>3.2000000000000028</v>
      </c>
      <c r="D42" s="72">
        <f t="shared" si="1"/>
        <v>1.9285099494549058</v>
      </c>
      <c r="E42" s="72">
        <f t="shared" si="2"/>
        <v>1.5648780487804999</v>
      </c>
      <c r="F42" s="72">
        <f t="shared" si="2"/>
        <v>4.1039999999999708</v>
      </c>
      <c r="G42" s="72">
        <f t="shared" si="2"/>
        <v>1.8960161216629672</v>
      </c>
      <c r="H42" s="72">
        <f t="shared" si="2"/>
        <v>4.443416524704503</v>
      </c>
      <c r="I42" s="72">
        <f t="shared" si="2"/>
        <v>1.9585427568967759</v>
      </c>
      <c r="J42" s="72">
        <f t="shared" si="2"/>
        <v>4.507506325819179</v>
      </c>
      <c r="K42" s="72">
        <f t="shared" si="2"/>
        <v>1.8300773492297253</v>
      </c>
      <c r="L42" s="72">
        <f t="shared" si="2"/>
        <v>4.3758292829604244</v>
      </c>
      <c r="O42" s="74"/>
      <c r="P42" s="74"/>
      <c r="Q42" s="74"/>
      <c r="R42" s="74"/>
    </row>
    <row r="43" spans="1:18">
      <c r="A43" s="7">
        <v>2029</v>
      </c>
      <c r="B43" s="72">
        <f t="shared" ref="B43" si="15">B27/B26*100-100</f>
        <v>3.5968250947183975</v>
      </c>
      <c r="C43" s="72">
        <f t="shared" si="1"/>
        <v>2.6999999999999886</v>
      </c>
      <c r="D43" s="72">
        <f t="shared" si="1"/>
        <v>1.6574897285449168</v>
      </c>
      <c r="E43" s="72">
        <f t="shared" si="2"/>
        <v>1.1453658536585465</v>
      </c>
      <c r="F43" s="72">
        <f t="shared" si="2"/>
        <v>3.6740000000000066</v>
      </c>
      <c r="G43" s="72">
        <f t="shared" si="2"/>
        <v>1.6351957735071494</v>
      </c>
      <c r="H43" s="72">
        <f t="shared" si="2"/>
        <v>4.1760756678448416</v>
      </c>
      <c r="I43" s="72">
        <f t="shared" si="2"/>
        <v>1.6250580013284406</v>
      </c>
      <c r="J43" s="72">
        <f t="shared" si="2"/>
        <v>4.1656844513616278</v>
      </c>
      <c r="K43" s="72">
        <f t="shared" si="2"/>
        <v>1.5379110771604161</v>
      </c>
      <c r="L43" s="72">
        <f t="shared" si="2"/>
        <v>4.0763588540894062</v>
      </c>
      <c r="O43" s="74"/>
      <c r="P43" s="74"/>
      <c r="Q43" s="74"/>
      <c r="R43" s="74"/>
    </row>
    <row r="44" spans="1:18">
      <c r="A44" s="7">
        <v>2030</v>
      </c>
      <c r="B44" s="72">
        <f t="shared" ref="B44" si="16">B28/B27*100-100</f>
        <v>3.4222247449603742</v>
      </c>
      <c r="C44" s="72">
        <f t="shared" si="1"/>
        <v>2.4000000000000057</v>
      </c>
      <c r="D44" s="72">
        <f t="shared" si="1"/>
        <v>1.4480161359924324</v>
      </c>
      <c r="E44" s="72">
        <f t="shared" si="2"/>
        <v>0.92465365853662718</v>
      </c>
      <c r="F44" s="72">
        <f t="shared" si="2"/>
        <v>3.4477700000000056</v>
      </c>
      <c r="G44" s="72">
        <f t="shared" si="2"/>
        <v>1.3932321027687351</v>
      </c>
      <c r="H44" s="72">
        <f t="shared" si="2"/>
        <v>3.9280629053379528</v>
      </c>
      <c r="I44" s="72">
        <f t="shared" si="2"/>
        <v>1.3451491679467011</v>
      </c>
      <c r="J44" s="72">
        <f t="shared" si="2"/>
        <v>3.878777897145369</v>
      </c>
      <c r="K44" s="72">
        <f t="shared" si="2"/>
        <v>1.3005279285511477</v>
      </c>
      <c r="L44" s="72">
        <f t="shared" si="2"/>
        <v>3.8330411267649254</v>
      </c>
      <c r="O44" s="74"/>
      <c r="P44" s="74"/>
      <c r="Q44" s="74"/>
      <c r="R44" s="74"/>
    </row>
    <row r="45" spans="1:18">
      <c r="A45" s="75" t="s">
        <v>10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7"/>
    </row>
    <row r="46" spans="1:18">
      <c r="A46" s="7" t="s">
        <v>50</v>
      </c>
      <c r="B46" s="63">
        <f>(B13/B8)^(1/5)*100-100</f>
        <v>4.8769168456124845</v>
      </c>
      <c r="C46" s="63">
        <f>(C13/C8)^(1/5)*100-100</f>
        <v>5.9524266688599567</v>
      </c>
      <c r="D46" s="63"/>
      <c r="E46" s="63">
        <f t="shared" ref="E46" si="17">(E13/E8)^(1/5)*100-100</f>
        <v>4.8444658718305362</v>
      </c>
      <c r="F46" s="63">
        <f>(F13/F8)^(1/5)*100-100</f>
        <v>7.2887295265416725</v>
      </c>
      <c r="G46" s="63"/>
      <c r="H46" s="63"/>
      <c r="I46" s="63"/>
      <c r="J46" s="63"/>
      <c r="K46" s="63"/>
      <c r="L46" s="63"/>
    </row>
    <row r="47" spans="1:18">
      <c r="A47" s="7" t="s">
        <v>51</v>
      </c>
      <c r="B47" s="63">
        <f>(B18/B13)^(1/5)*100-100</f>
        <v>-24.497706675914515</v>
      </c>
      <c r="C47" s="63">
        <f>(C18/C13)^(1/5)*100-100</f>
        <v>-21.364950139449391</v>
      </c>
      <c r="D47" s="63"/>
      <c r="E47" s="63">
        <f t="shared" ref="E47:F47" si="18">(E18/E13)^(1/5)*100-100</f>
        <v>-21.029869777120908</v>
      </c>
      <c r="F47" s="63">
        <f t="shared" si="18"/>
        <v>-20.041181866543425</v>
      </c>
      <c r="G47" s="63"/>
      <c r="H47" s="63"/>
      <c r="I47" s="63"/>
      <c r="J47" s="63"/>
      <c r="K47" s="63"/>
      <c r="L47" s="63"/>
    </row>
    <row r="48" spans="1:18">
      <c r="A48" s="7" t="s">
        <v>52</v>
      </c>
      <c r="B48" s="65">
        <f>(B23/B18)^(1/5)*100-100</f>
        <v>36.949136504481316</v>
      </c>
      <c r="C48" s="65">
        <f>(C23/C18)^(1/5)*100-100</f>
        <v>34.681440763219058</v>
      </c>
      <c r="D48" s="65">
        <f t="shared" ref="D48" si="19">(D23/D18)^(1/5)*100-100</f>
        <v>7.7466853854377291</v>
      </c>
      <c r="E48" s="65">
        <f t="shared" ref="E48:L48" si="20">(E23/E18)^(1/5)*100-100</f>
        <v>31.392120132939937</v>
      </c>
      <c r="F48" s="65">
        <f t="shared" si="20"/>
        <v>37.138086553704397</v>
      </c>
      <c r="G48" s="65">
        <f>(G23/G18)^(1/5)*100-100</f>
        <v>13.069490607026154</v>
      </c>
      <c r="H48" s="65">
        <f t="shared" si="20"/>
        <v>18.014182081549663</v>
      </c>
      <c r="I48" s="65">
        <f t="shared" si="20"/>
        <v>16.220519228117453</v>
      </c>
      <c r="J48" s="65">
        <f t="shared" si="20"/>
        <v>21.303009716990815</v>
      </c>
      <c r="K48" s="65">
        <f t="shared" si="20"/>
        <v>15.581122910337967</v>
      </c>
      <c r="L48" s="65">
        <f t="shared" si="20"/>
        <v>20.635651678464285</v>
      </c>
    </row>
    <row r="49" spans="1:12">
      <c r="A49" s="7" t="s">
        <v>53</v>
      </c>
      <c r="B49" s="65">
        <f>(B28/B23)^(1/5)*100-100</f>
        <v>4.3291477966670442</v>
      </c>
      <c r="C49" s="65">
        <f>(C28/C23)^(1/5)*100-100</f>
        <v>3.4358264567098615</v>
      </c>
      <c r="D49" s="65">
        <f t="shared" ref="D49" si="21">(D28/D23)^(1/5)*100-100</f>
        <v>2.0859288571121795</v>
      </c>
      <c r="E49" s="65">
        <f t="shared" ref="E49:L49" si="22">(E28/E23)^(1/5)*100-100</f>
        <v>1.2269898698897208</v>
      </c>
      <c r="F49" s="65">
        <f t="shared" si="22"/>
        <v>4.040033149988858</v>
      </c>
      <c r="G49" s="65">
        <f t="shared" si="22"/>
        <v>1.2138956666255041</v>
      </c>
      <c r="H49" s="65">
        <f t="shared" si="22"/>
        <v>4.026575065900488</v>
      </c>
      <c r="I49" s="65">
        <f t="shared" si="22"/>
        <v>1.1121287116221623</v>
      </c>
      <c r="J49" s="65">
        <f t="shared" si="22"/>
        <v>3.9219800622781236</v>
      </c>
      <c r="K49" s="65">
        <f t="shared" si="22"/>
        <v>1.2164758245902192</v>
      </c>
      <c r="L49" s="65">
        <f t="shared" si="22"/>
        <v>4.0292269250590493</v>
      </c>
    </row>
    <row r="50" spans="1:12">
      <c r="A50" s="53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ht="15" customHeight="1">
      <c r="A51" s="5" t="s">
        <v>40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15" customHeight="1">
      <c r="A52" s="4" t="s">
        <v>11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ht="15" customHeight="1">
      <c r="A53" s="4" t="s">
        <v>56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ht="15" customHeight="1">
      <c r="A54" s="4" t="s">
        <v>57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ht="15" customHeight="1">
      <c r="A55" s="4" t="s">
        <v>58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ht="15" customHeight="1">
      <c r="A56" s="4" t="s">
        <v>59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</sheetData>
  <mergeCells count="6">
    <mergeCell ref="A45:L45"/>
    <mergeCell ref="E5:F5"/>
    <mergeCell ref="G5:H5"/>
    <mergeCell ref="I5:J5"/>
    <mergeCell ref="K5:L5"/>
    <mergeCell ref="A29:L29"/>
  </mergeCell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132FC-E8CB-47B9-9861-2FCC5671A495}">
  <dimension ref="A1:Z55"/>
  <sheetViews>
    <sheetView showGridLines="0" zoomScaleNormal="100" workbookViewId="0">
      <pane xSplit="1" ySplit="6" topLeftCell="B7" activePane="bottomRight" state="frozen"/>
      <selection activeCell="C34" sqref="C34"/>
      <selection pane="topRight" activeCell="C34" sqref="C34"/>
      <selection pane="bottomLeft" activeCell="C34" sqref="C34"/>
      <selection pane="bottomRight" activeCell="A3" sqref="A3"/>
    </sheetView>
  </sheetViews>
  <sheetFormatPr defaultColWidth="8.69921875" defaultRowHeight="15" customHeight="1"/>
  <cols>
    <col min="1" max="1" width="11.5" style="51" customWidth="1"/>
    <col min="2" max="2" width="9" style="36" customWidth="1"/>
    <col min="3" max="3" width="11.19921875" style="36" customWidth="1"/>
    <col min="4" max="4" width="7.19921875" style="36" customWidth="1"/>
    <col min="5" max="6" width="8" style="36" customWidth="1"/>
    <col min="7" max="7" width="7.19921875" style="36" customWidth="1"/>
    <col min="8" max="8" width="9.09765625" style="36" customWidth="1"/>
    <col min="9" max="9" width="9.5" style="36" customWidth="1"/>
    <col min="10" max="10" width="9.69921875" style="36" customWidth="1"/>
    <col min="11" max="11" width="8.8984375" style="36" customWidth="1"/>
    <col min="12" max="12" width="9.09765625" style="36" customWidth="1"/>
    <col min="13" max="13" width="11.296875" style="36" customWidth="1"/>
    <col min="14" max="14" width="8.5" style="36" customWidth="1"/>
    <col min="15" max="15" width="9.69921875" style="36" customWidth="1"/>
    <col min="16" max="16" width="8" style="36" customWidth="1"/>
    <col min="17" max="17" width="8.5" style="36" customWidth="1"/>
    <col min="18" max="18" width="8.59765625" style="36" customWidth="1"/>
    <col min="19" max="19" width="9.59765625" style="36" customWidth="1"/>
    <col min="20" max="20" width="8.59765625" style="36" customWidth="1"/>
    <col min="21" max="21" width="7.09765625" style="36" customWidth="1"/>
    <col min="22" max="23" width="7.5" style="36" customWidth="1"/>
    <col min="24" max="24" width="8" style="36" customWidth="1"/>
    <col min="25" max="25" width="9.5" style="36" customWidth="1"/>
    <col min="26" max="26" width="8" style="36" customWidth="1"/>
    <col min="27" max="16384" width="8.69921875" style="34"/>
  </cols>
  <sheetData>
    <row r="1" spans="1:26" ht="49.15" customHeight="1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30" customHeight="1">
      <c r="A2" s="35"/>
    </row>
    <row r="3" spans="1:26" ht="22.5">
      <c r="A3" s="37" t="s">
        <v>12</v>
      </c>
      <c r="B3" s="38" t="s">
        <v>47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spans="1:26" ht="6" customHeight="1">
      <c r="A4" s="32"/>
      <c r="B4" s="40"/>
      <c r="C4" s="40"/>
      <c r="D4" s="52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40.5">
      <c r="A5" s="41"/>
      <c r="B5" s="42" t="s">
        <v>13</v>
      </c>
      <c r="C5" s="42" t="s">
        <v>61</v>
      </c>
      <c r="D5" s="42" t="s">
        <v>14</v>
      </c>
      <c r="E5" s="42" t="s">
        <v>54</v>
      </c>
      <c r="F5" s="42" t="s">
        <v>41</v>
      </c>
      <c r="G5" s="42" t="s">
        <v>42</v>
      </c>
      <c r="H5" s="42" t="s">
        <v>15</v>
      </c>
      <c r="I5" s="42" t="s">
        <v>16</v>
      </c>
      <c r="J5" s="42" t="s">
        <v>17</v>
      </c>
      <c r="K5" s="42" t="s">
        <v>19</v>
      </c>
      <c r="L5" s="42" t="s">
        <v>18</v>
      </c>
      <c r="M5" s="42" t="s">
        <v>21</v>
      </c>
      <c r="N5" s="42" t="s">
        <v>20</v>
      </c>
      <c r="O5" s="42" t="s">
        <v>22</v>
      </c>
      <c r="P5" s="42" t="s">
        <v>23</v>
      </c>
      <c r="Q5" s="42" t="s">
        <v>49</v>
      </c>
      <c r="R5" s="42" t="s">
        <v>24</v>
      </c>
      <c r="S5" s="42" t="s">
        <v>25</v>
      </c>
      <c r="T5" s="42" t="s">
        <v>26</v>
      </c>
      <c r="U5" s="42" t="s">
        <v>27</v>
      </c>
      <c r="V5" s="42" t="s">
        <v>28</v>
      </c>
      <c r="W5" s="42" t="s">
        <v>43</v>
      </c>
      <c r="X5" s="42" t="s">
        <v>44</v>
      </c>
      <c r="Y5" s="42" t="s">
        <v>45</v>
      </c>
      <c r="Z5" s="42" t="s">
        <v>29</v>
      </c>
    </row>
    <row r="6" spans="1:26" ht="17.649999999999999" customHeight="1">
      <c r="A6" s="43"/>
      <c r="B6" s="44" t="s">
        <v>7</v>
      </c>
      <c r="C6" s="44" t="s">
        <v>7</v>
      </c>
      <c r="D6" s="44" t="s">
        <v>7</v>
      </c>
      <c r="E6" s="44" t="s">
        <v>7</v>
      </c>
      <c r="F6" s="44" t="s">
        <v>7</v>
      </c>
      <c r="G6" s="44" t="s">
        <v>7</v>
      </c>
      <c r="H6" s="44" t="s">
        <v>7</v>
      </c>
      <c r="I6" s="44" t="s">
        <v>7</v>
      </c>
      <c r="J6" s="44" t="s">
        <v>7</v>
      </c>
      <c r="K6" s="44" t="s">
        <v>7</v>
      </c>
      <c r="L6" s="44" t="s">
        <v>7</v>
      </c>
      <c r="M6" s="44" t="s">
        <v>7</v>
      </c>
      <c r="N6" s="44" t="s">
        <v>7</v>
      </c>
      <c r="O6" s="44" t="s">
        <v>7</v>
      </c>
      <c r="P6" s="44" t="s">
        <v>7</v>
      </c>
      <c r="Q6" s="44" t="s">
        <v>7</v>
      </c>
      <c r="R6" s="44" t="s">
        <v>7</v>
      </c>
      <c r="S6" s="44" t="s">
        <v>7</v>
      </c>
      <c r="T6" s="44" t="s">
        <v>7</v>
      </c>
      <c r="U6" s="44" t="s">
        <v>7</v>
      </c>
      <c r="V6" s="44" t="s">
        <v>7</v>
      </c>
      <c r="W6" s="44" t="s">
        <v>7</v>
      </c>
      <c r="X6" s="44" t="s">
        <v>7</v>
      </c>
      <c r="Y6" s="44" t="s">
        <v>7</v>
      </c>
      <c r="Z6" s="44" t="s">
        <v>7</v>
      </c>
    </row>
    <row r="7" spans="1:26" ht="14.25">
      <c r="A7" s="45">
        <v>2010</v>
      </c>
      <c r="B7" s="54">
        <v>1150.162</v>
      </c>
      <c r="C7" s="54">
        <v>451.81599999999997</v>
      </c>
      <c r="D7" s="54">
        <v>396.38200000000001</v>
      </c>
      <c r="E7" s="54">
        <v>218.63</v>
      </c>
      <c r="F7" s="54">
        <v>150.45599999999999</v>
      </c>
      <c r="G7" s="54">
        <v>87.671999999999997</v>
      </c>
      <c r="H7" s="54">
        <v>138.57</v>
      </c>
      <c r="I7" s="54">
        <v>264.89</v>
      </c>
      <c r="J7" s="54">
        <v>226.416</v>
      </c>
      <c r="K7" s="54">
        <v>74.861000000000004</v>
      </c>
      <c r="L7" s="54">
        <v>121.77200000000001</v>
      </c>
      <c r="M7" s="54">
        <v>58.78</v>
      </c>
      <c r="N7" s="54">
        <v>36.107999999999997</v>
      </c>
      <c r="O7" s="54">
        <v>802.66499999999996</v>
      </c>
      <c r="P7" s="54">
        <v>43.250999999999998</v>
      </c>
      <c r="Q7" s="54">
        <v>479.28199999999998</v>
      </c>
      <c r="R7" s="54">
        <v>135.483</v>
      </c>
      <c r="S7" s="54">
        <v>673.43100000000004</v>
      </c>
      <c r="T7" s="54">
        <v>166.19900000000001</v>
      </c>
      <c r="U7" s="54">
        <v>107.258</v>
      </c>
      <c r="V7" s="54">
        <v>58.792000000000002</v>
      </c>
      <c r="W7" s="54">
        <v>55.564</v>
      </c>
      <c r="X7" s="54">
        <v>330.30799999999999</v>
      </c>
      <c r="Y7" s="54">
        <v>425.03199999999998</v>
      </c>
      <c r="Z7" s="54">
        <v>5870.9539999999997</v>
      </c>
    </row>
    <row r="8" spans="1:26" ht="14.25">
      <c r="A8" s="45">
        <v>2011</v>
      </c>
      <c r="B8" s="54">
        <v>1166.809</v>
      </c>
      <c r="C8" s="54">
        <v>540.54300000000001</v>
      </c>
      <c r="D8" s="54">
        <v>332.22399999999999</v>
      </c>
      <c r="E8" s="54">
        <v>204.488</v>
      </c>
      <c r="F8" s="54">
        <v>153.892</v>
      </c>
      <c r="G8" s="54">
        <v>86.260999999999996</v>
      </c>
      <c r="H8" s="54">
        <v>149.15700000000001</v>
      </c>
      <c r="I8" s="54">
        <v>266.03100000000001</v>
      </c>
      <c r="J8" s="54">
        <v>228.012</v>
      </c>
      <c r="K8" s="54">
        <v>75.575000000000003</v>
      </c>
      <c r="L8" s="54">
        <v>136.93899999999999</v>
      </c>
      <c r="M8" s="54">
        <v>65.578000000000003</v>
      </c>
      <c r="N8" s="54">
        <v>33.195</v>
      </c>
      <c r="O8" s="54">
        <v>824.64400000000001</v>
      </c>
      <c r="P8" s="54">
        <v>46.167000000000002</v>
      </c>
      <c r="Q8" s="54">
        <v>469.22</v>
      </c>
      <c r="R8" s="54">
        <v>130.815</v>
      </c>
      <c r="S8" s="54">
        <v>637.30700000000002</v>
      </c>
      <c r="T8" s="54">
        <v>160.40600000000001</v>
      </c>
      <c r="U8" s="54">
        <v>105.831</v>
      </c>
      <c r="V8" s="54">
        <v>57.911999999999999</v>
      </c>
      <c r="W8" s="54">
        <v>60.822000000000003</v>
      </c>
      <c r="X8" s="54">
        <v>321.68099999999998</v>
      </c>
      <c r="Y8" s="54">
        <v>423.51</v>
      </c>
      <c r="Z8" s="54">
        <v>5871.69</v>
      </c>
    </row>
    <row r="9" spans="1:26" ht="14.25">
      <c r="A9" s="45">
        <v>2012</v>
      </c>
      <c r="B9" s="54">
        <v>1193.0640000000001</v>
      </c>
      <c r="C9" s="54">
        <v>628.04899999999998</v>
      </c>
      <c r="D9" s="54">
        <v>352.57600000000002</v>
      </c>
      <c r="E9" s="54">
        <v>205.297</v>
      </c>
      <c r="F9" s="54">
        <v>162.904</v>
      </c>
      <c r="G9" s="54">
        <v>98.352000000000004</v>
      </c>
      <c r="H9" s="54">
        <v>164.25899999999999</v>
      </c>
      <c r="I9" s="54">
        <v>287.18900000000002</v>
      </c>
      <c r="J9" s="54">
        <v>247.62299999999999</v>
      </c>
      <c r="K9" s="54">
        <v>71.909000000000006</v>
      </c>
      <c r="L9" s="54">
        <v>141.82</v>
      </c>
      <c r="M9" s="54">
        <v>73.67</v>
      </c>
      <c r="N9" s="54">
        <v>37.587000000000003</v>
      </c>
      <c r="O9" s="54">
        <v>879.25699999999995</v>
      </c>
      <c r="P9" s="54">
        <v>53.253</v>
      </c>
      <c r="Q9" s="54">
        <v>500.33100000000002</v>
      </c>
      <c r="R9" s="54">
        <v>136.29599999999999</v>
      </c>
      <c r="S9" s="54">
        <v>625.82600000000002</v>
      </c>
      <c r="T9" s="54">
        <v>160.72300000000001</v>
      </c>
      <c r="U9" s="54">
        <v>110.893</v>
      </c>
      <c r="V9" s="54">
        <v>65.603999999999999</v>
      </c>
      <c r="W9" s="54">
        <v>63.064999999999998</v>
      </c>
      <c r="X9" s="54">
        <v>337.31799999999998</v>
      </c>
      <c r="Y9" s="54">
        <v>429.43200000000002</v>
      </c>
      <c r="Z9" s="54">
        <v>6166.4989999999998</v>
      </c>
    </row>
    <row r="10" spans="1:26" ht="14.25">
      <c r="A10" s="45">
        <v>2013</v>
      </c>
      <c r="B10" s="54">
        <v>1201.249</v>
      </c>
      <c r="C10" s="54">
        <v>720.70299999999997</v>
      </c>
      <c r="D10" s="54">
        <v>330.79599999999999</v>
      </c>
      <c r="E10" s="54">
        <v>198.88800000000001</v>
      </c>
      <c r="F10" s="54">
        <v>182.79400000000001</v>
      </c>
      <c r="G10" s="54">
        <v>109.315</v>
      </c>
      <c r="H10" s="54">
        <v>176.85</v>
      </c>
      <c r="I10" s="54">
        <v>333.09800000000001</v>
      </c>
      <c r="J10" s="54">
        <v>281.37299999999999</v>
      </c>
      <c r="K10" s="54">
        <v>78.537999999999997</v>
      </c>
      <c r="L10" s="54">
        <v>146.78100000000001</v>
      </c>
      <c r="M10" s="54">
        <v>73.522999999999996</v>
      </c>
      <c r="N10" s="54">
        <v>41.456000000000003</v>
      </c>
      <c r="O10" s="54">
        <v>975.14800000000002</v>
      </c>
      <c r="P10" s="54">
        <v>55.073999999999998</v>
      </c>
      <c r="Q10" s="54">
        <v>516.23800000000006</v>
      </c>
      <c r="R10" s="54">
        <v>136.28399999999999</v>
      </c>
      <c r="S10" s="54">
        <v>668.11300000000006</v>
      </c>
      <c r="T10" s="54">
        <v>170.09200000000001</v>
      </c>
      <c r="U10" s="54">
        <v>114.816</v>
      </c>
      <c r="V10" s="54">
        <v>71.658000000000001</v>
      </c>
      <c r="W10" s="54">
        <v>64.363</v>
      </c>
      <c r="X10" s="54">
        <v>346.09500000000003</v>
      </c>
      <c r="Y10" s="54">
        <v>442.625</v>
      </c>
      <c r="Z10" s="54">
        <v>6481.1019999999999</v>
      </c>
    </row>
    <row r="11" spans="1:26" ht="14.25">
      <c r="A11" s="45">
        <v>2014</v>
      </c>
      <c r="B11" s="54">
        <v>1244.692</v>
      </c>
      <c r="C11" s="54">
        <v>851.02</v>
      </c>
      <c r="D11" s="54">
        <v>333.69400000000002</v>
      </c>
      <c r="E11" s="54">
        <v>202.91</v>
      </c>
      <c r="F11" s="54">
        <v>201.30099999999999</v>
      </c>
      <c r="G11" s="54">
        <v>120.122</v>
      </c>
      <c r="H11" s="54">
        <v>200.09800000000001</v>
      </c>
      <c r="I11" s="54">
        <v>362.55099999999999</v>
      </c>
      <c r="J11" s="54">
        <v>326.68200000000002</v>
      </c>
      <c r="K11" s="54">
        <v>76.731999999999999</v>
      </c>
      <c r="L11" s="54">
        <v>154.917</v>
      </c>
      <c r="M11" s="54">
        <v>81.116</v>
      </c>
      <c r="N11" s="54">
        <v>48.725999999999999</v>
      </c>
      <c r="O11" s="54">
        <v>1071.913</v>
      </c>
      <c r="P11" s="54">
        <v>62.976999999999997</v>
      </c>
      <c r="Q11" s="54">
        <v>561.70699999999999</v>
      </c>
      <c r="R11" s="54">
        <v>140.119</v>
      </c>
      <c r="S11" s="54">
        <v>657.17899999999997</v>
      </c>
      <c r="T11" s="54">
        <v>183.72300000000001</v>
      </c>
      <c r="U11" s="54">
        <v>123.518</v>
      </c>
      <c r="V11" s="54">
        <v>74.221000000000004</v>
      </c>
      <c r="W11" s="54">
        <v>62.625</v>
      </c>
      <c r="X11" s="54">
        <v>366.11</v>
      </c>
      <c r="Y11" s="54">
        <v>463.81700000000001</v>
      </c>
      <c r="Z11" s="54">
        <v>6921.7439999999997</v>
      </c>
    </row>
    <row r="12" spans="1:26" ht="14.25">
      <c r="A12" s="45">
        <v>2015</v>
      </c>
      <c r="B12" s="54">
        <v>1311.846</v>
      </c>
      <c r="C12" s="54">
        <v>1031.914</v>
      </c>
      <c r="D12" s="54">
        <v>341.99299999999999</v>
      </c>
      <c r="E12" s="54">
        <v>226.87899999999999</v>
      </c>
      <c r="F12" s="54">
        <v>217.72800000000001</v>
      </c>
      <c r="G12" s="54">
        <v>131.22900000000001</v>
      </c>
      <c r="H12" s="54">
        <v>235.797</v>
      </c>
      <c r="I12" s="54">
        <v>387.10500000000002</v>
      </c>
      <c r="J12" s="54">
        <v>340.69099999999997</v>
      </c>
      <c r="K12" s="54">
        <v>78.069999999999993</v>
      </c>
      <c r="L12" s="54">
        <v>157.477</v>
      </c>
      <c r="M12" s="54">
        <v>94.564999999999998</v>
      </c>
      <c r="N12" s="54">
        <v>57.868000000000002</v>
      </c>
      <c r="O12" s="54">
        <v>1139.5930000000001</v>
      </c>
      <c r="P12" s="54">
        <v>74.260999999999996</v>
      </c>
      <c r="Q12" s="54">
        <v>618.56899999999996</v>
      </c>
      <c r="R12" s="54">
        <v>141.553</v>
      </c>
      <c r="S12" s="54">
        <v>688.07299999999998</v>
      </c>
      <c r="T12" s="54">
        <v>185.27799999999999</v>
      </c>
      <c r="U12" s="54">
        <v>124.702</v>
      </c>
      <c r="V12" s="54">
        <v>73.382000000000005</v>
      </c>
      <c r="W12" s="54">
        <v>59.164999999999999</v>
      </c>
      <c r="X12" s="54">
        <v>367.37700000000001</v>
      </c>
      <c r="Y12" s="54">
        <v>479.83699999999999</v>
      </c>
      <c r="Z12" s="54">
        <v>7449.1760000000004</v>
      </c>
    </row>
    <row r="13" spans="1:26" ht="14.25">
      <c r="A13" s="45">
        <v>2016</v>
      </c>
      <c r="B13" s="54">
        <v>1345.1510000000001</v>
      </c>
      <c r="C13" s="54">
        <v>1208.25</v>
      </c>
      <c r="D13" s="54">
        <v>417.87700000000001</v>
      </c>
      <c r="E13" s="54">
        <v>280.14100000000002</v>
      </c>
      <c r="F13" s="54">
        <v>247.62200000000001</v>
      </c>
      <c r="G13" s="54">
        <v>162.95699999999999</v>
      </c>
      <c r="H13" s="54">
        <v>262.25200000000001</v>
      </c>
      <c r="I13" s="54">
        <v>429.72399999999999</v>
      </c>
      <c r="J13" s="54">
        <v>389.95400000000001</v>
      </c>
      <c r="K13" s="54">
        <v>91.706000000000003</v>
      </c>
      <c r="L13" s="54">
        <v>180.54900000000001</v>
      </c>
      <c r="M13" s="54">
        <v>112.211</v>
      </c>
      <c r="N13" s="54">
        <v>70.106999999999999</v>
      </c>
      <c r="O13" s="54">
        <v>1302.338</v>
      </c>
      <c r="P13" s="54">
        <v>88.361000000000004</v>
      </c>
      <c r="Q13" s="54">
        <v>716.48699999999997</v>
      </c>
      <c r="R13" s="54">
        <v>152.154</v>
      </c>
      <c r="S13" s="54">
        <v>715.54899999999998</v>
      </c>
      <c r="T13" s="54">
        <v>199.273</v>
      </c>
      <c r="U13" s="54">
        <v>129.107</v>
      </c>
      <c r="V13" s="54">
        <v>76.344999999999999</v>
      </c>
      <c r="W13" s="54">
        <v>57.929000000000002</v>
      </c>
      <c r="X13" s="54">
        <v>394.45800000000003</v>
      </c>
      <c r="Y13" s="54">
        <v>512.60199999999998</v>
      </c>
      <c r="Z13" s="54">
        <v>8268.8539999999994</v>
      </c>
    </row>
    <row r="14" spans="1:26" ht="14.25">
      <c r="A14" s="45">
        <v>2017</v>
      </c>
      <c r="B14" s="54">
        <v>1359.5160000000001</v>
      </c>
      <c r="C14" s="54">
        <v>1356.8910000000001</v>
      </c>
      <c r="D14" s="54">
        <v>434.50299999999999</v>
      </c>
      <c r="E14" s="54">
        <v>302.23099999999999</v>
      </c>
      <c r="F14" s="54">
        <v>281.18</v>
      </c>
      <c r="G14" s="54">
        <v>179.92099999999999</v>
      </c>
      <c r="H14" s="54">
        <v>302.565</v>
      </c>
      <c r="I14" s="54">
        <v>432.96699999999998</v>
      </c>
      <c r="J14" s="54">
        <v>396.76499999999999</v>
      </c>
      <c r="K14" s="54">
        <v>97.863</v>
      </c>
      <c r="L14" s="54">
        <v>192.77500000000001</v>
      </c>
      <c r="M14" s="54">
        <v>126.751</v>
      </c>
      <c r="N14" s="54">
        <v>93.826999999999998</v>
      </c>
      <c r="O14" s="54">
        <v>1371.0930000000001</v>
      </c>
      <c r="P14" s="54">
        <v>109.18300000000001</v>
      </c>
      <c r="Q14" s="54">
        <v>780.57100000000003</v>
      </c>
      <c r="R14" s="54">
        <v>167.578</v>
      </c>
      <c r="S14" s="54">
        <v>732.88300000000004</v>
      </c>
      <c r="T14" s="54">
        <v>208.35499999999999</v>
      </c>
      <c r="U14" s="54">
        <v>129.62100000000001</v>
      </c>
      <c r="V14" s="54">
        <v>75.284000000000006</v>
      </c>
      <c r="W14" s="54">
        <v>57.723999999999997</v>
      </c>
      <c r="X14" s="54">
        <v>414.65600000000001</v>
      </c>
      <c r="Y14" s="54">
        <v>551.49599999999998</v>
      </c>
      <c r="Z14" s="54">
        <v>8815.25</v>
      </c>
    </row>
    <row r="15" spans="1:26" ht="14.25">
      <c r="A15" s="45">
        <v>2018</v>
      </c>
      <c r="B15" s="54">
        <v>1384.9110000000001</v>
      </c>
      <c r="C15" s="54">
        <v>1432.192</v>
      </c>
      <c r="D15" s="54">
        <v>469.233</v>
      </c>
      <c r="E15" s="54">
        <v>288.113</v>
      </c>
      <c r="F15" s="54">
        <v>308.637</v>
      </c>
      <c r="G15" s="54">
        <v>202.79300000000001</v>
      </c>
      <c r="H15" s="54">
        <v>357.74700000000001</v>
      </c>
      <c r="I15" s="54">
        <v>447.79</v>
      </c>
      <c r="J15" s="54">
        <v>401.041</v>
      </c>
      <c r="K15" s="54">
        <v>99.355999999999995</v>
      </c>
      <c r="L15" s="54">
        <v>208.727</v>
      </c>
      <c r="M15" s="54">
        <v>143.73599999999999</v>
      </c>
      <c r="N15" s="54">
        <v>110.798</v>
      </c>
      <c r="O15" s="54">
        <v>1445.1089999999999</v>
      </c>
      <c r="P15" s="54">
        <v>132.68899999999999</v>
      </c>
      <c r="Q15" s="54">
        <v>789.38</v>
      </c>
      <c r="R15" s="54">
        <v>182.09700000000001</v>
      </c>
      <c r="S15" s="54">
        <v>732.976</v>
      </c>
      <c r="T15" s="54">
        <v>207.29</v>
      </c>
      <c r="U15" s="54">
        <v>142.732</v>
      </c>
      <c r="V15" s="54">
        <v>77.936999999999998</v>
      </c>
      <c r="W15" s="54">
        <v>62.369</v>
      </c>
      <c r="X15" s="54">
        <v>438.97800000000001</v>
      </c>
      <c r="Y15" s="54">
        <v>590.44799999999998</v>
      </c>
      <c r="Z15" s="54">
        <v>9245.6329999999998</v>
      </c>
    </row>
    <row r="16" spans="1:26" ht="14.25">
      <c r="A16" s="45">
        <v>2019</v>
      </c>
      <c r="B16" s="54">
        <v>1433.777</v>
      </c>
      <c r="C16" s="54">
        <v>1438.6659999999999</v>
      </c>
      <c r="D16" s="54">
        <v>498.64499999999998</v>
      </c>
      <c r="E16" s="54">
        <v>280.49700000000001</v>
      </c>
      <c r="F16" s="54">
        <v>315.142</v>
      </c>
      <c r="G16" s="54">
        <v>194.62799999999999</v>
      </c>
      <c r="H16" s="54">
        <v>399.30500000000001</v>
      </c>
      <c r="I16" s="54">
        <v>478.50599999999997</v>
      </c>
      <c r="J16" s="54">
        <v>384.92700000000002</v>
      </c>
      <c r="K16" s="54">
        <v>102.696</v>
      </c>
      <c r="L16" s="54">
        <v>221.72900000000001</v>
      </c>
      <c r="M16" s="54">
        <v>158.548</v>
      </c>
      <c r="N16" s="54">
        <v>123.471</v>
      </c>
      <c r="O16" s="54">
        <v>1509.9849999999999</v>
      </c>
      <c r="P16" s="54">
        <v>146.71299999999999</v>
      </c>
      <c r="Q16" s="54">
        <v>817.98099999999999</v>
      </c>
      <c r="R16" s="54">
        <v>189.613</v>
      </c>
      <c r="S16" s="54">
        <v>715.82899999999995</v>
      </c>
      <c r="T16" s="54">
        <v>207.10499999999999</v>
      </c>
      <c r="U16" s="54">
        <v>143.73500000000001</v>
      </c>
      <c r="V16" s="54">
        <v>75.183000000000007</v>
      </c>
      <c r="W16" s="54">
        <v>67.274000000000001</v>
      </c>
      <c r="X16" s="54">
        <v>442.47800000000001</v>
      </c>
      <c r="Y16" s="54">
        <v>589.33799999999997</v>
      </c>
      <c r="Z16" s="54">
        <v>9465.8940000000002</v>
      </c>
    </row>
    <row r="17" spans="1:26" ht="14.25">
      <c r="A17" s="45">
        <v>2020</v>
      </c>
      <c r="B17" s="54">
        <v>242.45699999999999</v>
      </c>
      <c r="C17" s="54">
        <v>207.696</v>
      </c>
      <c r="D17" s="54">
        <v>91.700999999999993</v>
      </c>
      <c r="E17" s="54">
        <v>53.523000000000003</v>
      </c>
      <c r="F17" s="54">
        <v>60.927</v>
      </c>
      <c r="G17" s="54">
        <v>35.945</v>
      </c>
      <c r="H17" s="54">
        <v>83.971000000000004</v>
      </c>
      <c r="I17" s="54">
        <v>58.313000000000002</v>
      </c>
      <c r="J17" s="54">
        <v>44.802999999999997</v>
      </c>
      <c r="K17" s="54">
        <v>15.103</v>
      </c>
      <c r="L17" s="54">
        <v>34.348999999999997</v>
      </c>
      <c r="M17" s="54">
        <v>26.545999999999999</v>
      </c>
      <c r="N17" s="54">
        <v>28.468</v>
      </c>
      <c r="O17" s="54">
        <v>215.51400000000001</v>
      </c>
      <c r="P17" s="54">
        <v>31.661999999999999</v>
      </c>
      <c r="Q17" s="54">
        <v>188.691</v>
      </c>
      <c r="R17" s="54">
        <v>52.302</v>
      </c>
      <c r="S17" s="54">
        <v>200.791</v>
      </c>
      <c r="T17" s="54">
        <v>53.021999999999998</v>
      </c>
      <c r="U17" s="54">
        <v>34.698</v>
      </c>
      <c r="V17" s="54">
        <v>14.968999999999999</v>
      </c>
      <c r="W17" s="54">
        <v>17.07</v>
      </c>
      <c r="X17" s="54">
        <v>114.76</v>
      </c>
      <c r="Y17" s="54">
        <v>128.02000000000001</v>
      </c>
      <c r="Z17" s="54">
        <v>1827.7170000000001</v>
      </c>
    </row>
    <row r="18" spans="1:26" ht="14.25">
      <c r="A18" s="45">
        <v>2021</v>
      </c>
      <c r="B18" s="54">
        <v>96.739000000000004</v>
      </c>
      <c r="C18" s="54">
        <v>6.5309999999999997</v>
      </c>
      <c r="D18" s="54">
        <v>1.8640000000000001</v>
      </c>
      <c r="E18" s="54">
        <v>2.073</v>
      </c>
      <c r="F18" s="54">
        <v>3.0979999999999999</v>
      </c>
      <c r="G18" s="54">
        <v>0.48199999999999998</v>
      </c>
      <c r="H18" s="54">
        <v>12.96</v>
      </c>
      <c r="I18" s="54">
        <v>15.82</v>
      </c>
      <c r="J18" s="54">
        <v>2.3420000000000001</v>
      </c>
      <c r="K18" s="54">
        <v>1.387</v>
      </c>
      <c r="L18" s="54">
        <v>2.8149999999999999</v>
      </c>
      <c r="M18" s="54">
        <v>4.4539999999999997</v>
      </c>
      <c r="N18" s="54">
        <v>1.29</v>
      </c>
      <c r="O18" s="54">
        <v>28.831</v>
      </c>
      <c r="P18" s="54">
        <v>6.516</v>
      </c>
      <c r="Q18" s="54">
        <v>16.738</v>
      </c>
      <c r="R18" s="54">
        <v>3.278</v>
      </c>
      <c r="S18" s="54">
        <v>21.888000000000002</v>
      </c>
      <c r="T18" s="54">
        <v>3.1349999999999998</v>
      </c>
      <c r="U18" s="54">
        <v>2.9740000000000002</v>
      </c>
      <c r="V18" s="54">
        <v>1.7769999999999999</v>
      </c>
      <c r="W18" s="54">
        <v>1.895</v>
      </c>
      <c r="X18" s="54">
        <v>11.579000000000001</v>
      </c>
      <c r="Y18" s="54">
        <v>23.881</v>
      </c>
      <c r="Z18" s="54">
        <v>246.24100000000001</v>
      </c>
    </row>
    <row r="19" spans="1:26" ht="14.25">
      <c r="A19" s="45">
        <v>2022</v>
      </c>
      <c r="B19" s="54">
        <v>697.62400000000002</v>
      </c>
      <c r="C19" s="54">
        <v>89.262</v>
      </c>
      <c r="D19" s="54">
        <v>79.382000000000005</v>
      </c>
      <c r="E19" s="54">
        <v>72.504000000000005</v>
      </c>
      <c r="F19" s="54">
        <v>53.719000000000001</v>
      </c>
      <c r="G19" s="54">
        <v>26.143000000000001</v>
      </c>
      <c r="H19" s="54">
        <v>303.34300000000002</v>
      </c>
      <c r="I19" s="54">
        <v>295.80700000000002</v>
      </c>
      <c r="J19" s="54">
        <v>85.256</v>
      </c>
      <c r="K19" s="54">
        <v>52.648000000000003</v>
      </c>
      <c r="L19" s="54">
        <v>90.84</v>
      </c>
      <c r="M19" s="54">
        <v>80.275999999999996</v>
      </c>
      <c r="N19" s="54">
        <v>69.834000000000003</v>
      </c>
      <c r="O19" s="54">
        <v>696.29700000000003</v>
      </c>
      <c r="P19" s="54">
        <v>109.678</v>
      </c>
      <c r="Q19" s="54">
        <v>326.04199999999997</v>
      </c>
      <c r="R19" s="54">
        <v>88.004000000000005</v>
      </c>
      <c r="S19" s="54">
        <v>399.20499999999998</v>
      </c>
      <c r="T19" s="54">
        <v>85.358000000000004</v>
      </c>
      <c r="U19" s="54">
        <v>60.511000000000003</v>
      </c>
      <c r="V19" s="54">
        <v>36.314</v>
      </c>
      <c r="W19" s="54">
        <v>46.23</v>
      </c>
      <c r="X19" s="54">
        <v>204.179</v>
      </c>
      <c r="Y19" s="54">
        <v>320.58600000000001</v>
      </c>
      <c r="Z19" s="54">
        <v>3694.3820000000001</v>
      </c>
    </row>
    <row r="20" spans="1:26" ht="14.25">
      <c r="A20" s="45">
        <v>2023</v>
      </c>
      <c r="B20" s="54">
        <v>1272.1420000000001</v>
      </c>
      <c r="C20" s="54">
        <v>535.79600000000005</v>
      </c>
      <c r="D20" s="54">
        <v>297.70800000000003</v>
      </c>
      <c r="E20" s="54">
        <v>288.01499999999999</v>
      </c>
      <c r="F20" s="54">
        <v>183.7</v>
      </c>
      <c r="G20" s="54">
        <v>122.776</v>
      </c>
      <c r="H20" s="54">
        <v>395.56099999999998</v>
      </c>
      <c r="I20" s="54">
        <v>364.00900000000001</v>
      </c>
      <c r="J20" s="54">
        <v>175.536</v>
      </c>
      <c r="K20" s="54">
        <v>96.697999999999993</v>
      </c>
      <c r="L20" s="54">
        <v>201.50399999999999</v>
      </c>
      <c r="M20" s="54">
        <v>157.58699999999999</v>
      </c>
      <c r="N20" s="54">
        <v>166.62799999999999</v>
      </c>
      <c r="O20" s="54">
        <v>1199.1690000000001</v>
      </c>
      <c r="P20" s="54">
        <v>168.06299999999999</v>
      </c>
      <c r="Q20" s="54">
        <v>659.74699999999996</v>
      </c>
      <c r="R20" s="54">
        <v>157.203</v>
      </c>
      <c r="S20" s="54">
        <v>596.875</v>
      </c>
      <c r="T20" s="54">
        <v>151.87799999999999</v>
      </c>
      <c r="U20" s="54">
        <v>114.169</v>
      </c>
      <c r="V20" s="54">
        <v>62.311</v>
      </c>
      <c r="W20" s="54">
        <v>79.174999999999997</v>
      </c>
      <c r="X20" s="54">
        <v>348.65</v>
      </c>
      <c r="Y20" s="54">
        <v>554.49099999999999</v>
      </c>
      <c r="Z20" s="54">
        <v>7187.4290000000001</v>
      </c>
    </row>
    <row r="21" spans="1:26" ht="14.25">
      <c r="A21" s="45">
        <v>2024</v>
      </c>
      <c r="B21" s="54">
        <v>1392.962</v>
      </c>
      <c r="C21" s="54">
        <v>891.55200000000002</v>
      </c>
      <c r="D21" s="54">
        <v>397.31299999999999</v>
      </c>
      <c r="E21" s="54">
        <v>374.59100000000001</v>
      </c>
      <c r="F21" s="54">
        <v>216.24299999999999</v>
      </c>
      <c r="G21" s="54">
        <v>164.47800000000001</v>
      </c>
      <c r="H21" s="54">
        <v>443.45100000000002</v>
      </c>
      <c r="I21" s="54">
        <v>417.90100000000001</v>
      </c>
      <c r="J21" s="54">
        <v>203.077</v>
      </c>
      <c r="K21" s="54">
        <v>96.433999999999997</v>
      </c>
      <c r="L21" s="54">
        <v>224.25</v>
      </c>
      <c r="M21" s="54">
        <v>174.79599999999999</v>
      </c>
      <c r="N21" s="54">
        <v>173.09800000000001</v>
      </c>
      <c r="O21" s="54">
        <v>1329.46</v>
      </c>
      <c r="P21" s="54">
        <v>176.32499999999999</v>
      </c>
      <c r="Q21" s="54">
        <v>712.38099999999997</v>
      </c>
      <c r="R21" s="54">
        <v>165.00899999999999</v>
      </c>
      <c r="S21" s="54">
        <v>640.74300000000005</v>
      </c>
      <c r="T21" s="54">
        <v>168.59200000000001</v>
      </c>
      <c r="U21" s="54">
        <v>127.854</v>
      </c>
      <c r="V21" s="54">
        <v>65.947000000000003</v>
      </c>
      <c r="W21" s="54">
        <v>86.492999999999995</v>
      </c>
      <c r="X21" s="54">
        <v>368.35700000000003</v>
      </c>
      <c r="Y21" s="54">
        <v>549.17600000000004</v>
      </c>
      <c r="Z21" s="54">
        <v>8270.9270000000015</v>
      </c>
    </row>
    <row r="22" spans="1:26" ht="14.25">
      <c r="A22" s="45">
        <v>2025</v>
      </c>
      <c r="B22" s="55">
        <v>1420.2741010109798</v>
      </c>
      <c r="C22" s="55">
        <v>1019.9542315427313</v>
      </c>
      <c r="D22" s="55">
        <v>413.75302200648485</v>
      </c>
      <c r="E22" s="55">
        <v>374.05389057109937</v>
      </c>
      <c r="F22" s="55">
        <v>246.02728405242465</v>
      </c>
      <c r="G22" s="55">
        <v>185.5244460679846</v>
      </c>
      <c r="H22" s="55">
        <v>462.29385189775138</v>
      </c>
      <c r="I22" s="55">
        <v>442.97433289671045</v>
      </c>
      <c r="J22" s="55">
        <v>208.72768364329914</v>
      </c>
      <c r="K22" s="55">
        <v>96.050570615012589</v>
      </c>
      <c r="L22" s="55">
        <v>236.7480216298396</v>
      </c>
      <c r="M22" s="55">
        <v>186.01441319695095</v>
      </c>
      <c r="N22" s="55">
        <v>162.77961217823432</v>
      </c>
      <c r="O22" s="55">
        <v>1373.0257463927537</v>
      </c>
      <c r="P22" s="55">
        <v>194.40219323200736</v>
      </c>
      <c r="Q22" s="55">
        <v>737.22189743182241</v>
      </c>
      <c r="R22" s="55">
        <v>168.6779784910336</v>
      </c>
      <c r="S22" s="55">
        <v>738.69986075053748</v>
      </c>
      <c r="T22" s="55">
        <v>179.62969710305518</v>
      </c>
      <c r="U22" s="55">
        <v>141.6430753939934</v>
      </c>
      <c r="V22" s="55">
        <v>73.987881879512742</v>
      </c>
      <c r="W22" s="55">
        <v>97.115579155776686</v>
      </c>
      <c r="X22" s="55">
        <v>397.41956955122856</v>
      </c>
      <c r="Y22" s="55">
        <v>580.81079486108047</v>
      </c>
      <c r="Z22" s="55">
        <v>8804.5151013922587</v>
      </c>
    </row>
    <row r="23" spans="1:26" ht="14.25">
      <c r="A23" s="45">
        <v>2026</v>
      </c>
      <c r="B23" s="55">
        <v>1462.1321715148601</v>
      </c>
      <c r="C23" s="55">
        <v>1122.97458922486</v>
      </c>
      <c r="D23" s="55">
        <v>431.17112515409849</v>
      </c>
      <c r="E23" s="55">
        <v>391.08420663647871</v>
      </c>
      <c r="F23" s="55">
        <v>267.78526277644056</v>
      </c>
      <c r="G23" s="55">
        <v>198.93717048950597</v>
      </c>
      <c r="H23" s="55">
        <v>492.08689899918613</v>
      </c>
      <c r="I23" s="55">
        <v>462.00082887155139</v>
      </c>
      <c r="J23" s="55">
        <v>222.56612000108967</v>
      </c>
      <c r="K23" s="55">
        <v>99.552863140040316</v>
      </c>
      <c r="L23" s="55">
        <v>251.08146183636927</v>
      </c>
      <c r="M23" s="55">
        <v>198.18155083275977</v>
      </c>
      <c r="N23" s="55">
        <v>169.21027206904714</v>
      </c>
      <c r="O23" s="55">
        <v>1444.2231678170879</v>
      </c>
      <c r="P23" s="55">
        <v>208.26277404631259</v>
      </c>
      <c r="Q23" s="55">
        <v>764.00761907455512</v>
      </c>
      <c r="R23" s="55">
        <v>175.05560355309845</v>
      </c>
      <c r="S23" s="55">
        <v>760.33703157414891</v>
      </c>
      <c r="T23" s="55">
        <v>186.7969809581019</v>
      </c>
      <c r="U23" s="55">
        <v>149.62847785734451</v>
      </c>
      <c r="V23" s="55">
        <v>78.827440379681619</v>
      </c>
      <c r="W23" s="55">
        <v>103.38684590996399</v>
      </c>
      <c r="X23" s="55">
        <v>423.73850056942518</v>
      </c>
      <c r="Y23" s="55">
        <v>605.08072273603716</v>
      </c>
      <c r="Z23" s="55">
        <v>9265.5165892711884</v>
      </c>
    </row>
    <row r="24" spans="1:26" ht="14.25">
      <c r="A24" s="45">
        <v>2027</v>
      </c>
      <c r="B24" s="55">
        <v>1515.6222060379118</v>
      </c>
      <c r="C24" s="55">
        <v>1231.0463719772565</v>
      </c>
      <c r="D24" s="55">
        <v>449.40531015544059</v>
      </c>
      <c r="E24" s="55">
        <v>407.22959836818637</v>
      </c>
      <c r="F24" s="55">
        <v>288.88446833187726</v>
      </c>
      <c r="G24" s="55">
        <v>209.78571444948807</v>
      </c>
      <c r="H24" s="55">
        <v>523.78335460833625</v>
      </c>
      <c r="I24" s="55">
        <v>480.67945726641193</v>
      </c>
      <c r="J24" s="55">
        <v>235.30332349521916</v>
      </c>
      <c r="K24" s="55">
        <v>103.02241805670958</v>
      </c>
      <c r="L24" s="55">
        <v>265.19485140985472</v>
      </c>
      <c r="M24" s="55">
        <v>209.96016620998188</v>
      </c>
      <c r="N24" s="55">
        <v>179.0724986646124</v>
      </c>
      <c r="O24" s="55">
        <v>1516.5550728209628</v>
      </c>
      <c r="P24" s="55">
        <v>222.09471652605674</v>
      </c>
      <c r="Q24" s="55">
        <v>790.63609575216356</v>
      </c>
      <c r="R24" s="55">
        <v>182.34318151554208</v>
      </c>
      <c r="S24" s="55">
        <v>792.9953695195843</v>
      </c>
      <c r="T24" s="55">
        <v>192.78658155302551</v>
      </c>
      <c r="U24" s="55">
        <v>156.86510447159228</v>
      </c>
      <c r="V24" s="55">
        <v>83.528936947759874</v>
      </c>
      <c r="W24" s="55">
        <v>109.30688022840438</v>
      </c>
      <c r="X24" s="55">
        <v>445.02957415644522</v>
      </c>
      <c r="Y24" s="55">
        <v>630.16251378004722</v>
      </c>
      <c r="Z24" s="55">
        <v>9748.0610512000803</v>
      </c>
    </row>
    <row r="25" spans="1:26" ht="14.25">
      <c r="A25" s="45">
        <v>2028</v>
      </c>
      <c r="B25" s="55">
        <v>1558.5461691338069</v>
      </c>
      <c r="C25" s="55">
        <v>1318.5713528038686</v>
      </c>
      <c r="D25" s="55">
        <v>465.94394031735828</v>
      </c>
      <c r="E25" s="55">
        <v>421.9407398061266</v>
      </c>
      <c r="F25" s="55">
        <v>304.41646897886028</v>
      </c>
      <c r="G25" s="55">
        <v>218.68408553713445</v>
      </c>
      <c r="H25" s="55">
        <v>550.45656408483296</v>
      </c>
      <c r="I25" s="55">
        <v>495.28449522276287</v>
      </c>
      <c r="J25" s="55">
        <v>246.89173900794131</v>
      </c>
      <c r="K25" s="55">
        <v>106.32018456438989</v>
      </c>
      <c r="L25" s="55">
        <v>277.41606255536669</v>
      </c>
      <c r="M25" s="55">
        <v>221.31022036004117</v>
      </c>
      <c r="N25" s="55">
        <v>188.36297105530343</v>
      </c>
      <c r="O25" s="55">
        <v>1580.4361146217946</v>
      </c>
      <c r="P25" s="55">
        <v>233.71184525447921</v>
      </c>
      <c r="Q25" s="55">
        <v>817.13890161101278</v>
      </c>
      <c r="R25" s="55">
        <v>188.63977621659762</v>
      </c>
      <c r="S25" s="55">
        <v>815.342455027906</v>
      </c>
      <c r="T25" s="55">
        <v>197.45711043355007</v>
      </c>
      <c r="U25" s="55">
        <v>162.43118419606762</v>
      </c>
      <c r="V25" s="55">
        <v>87.356322425865201</v>
      </c>
      <c r="W25" s="55">
        <v>115.94143534155928</v>
      </c>
      <c r="X25" s="55">
        <v>466.50004152151701</v>
      </c>
      <c r="Y25" s="55">
        <v>653.67184651938305</v>
      </c>
      <c r="Z25" s="55">
        <v>10157.186353831719</v>
      </c>
    </row>
    <row r="26" spans="1:26" ht="14.25">
      <c r="A26" s="45">
        <v>2029</v>
      </c>
      <c r="B26" s="55">
        <v>1594.3006279135539</v>
      </c>
      <c r="C26" s="55">
        <v>1386.2898954738735</v>
      </c>
      <c r="D26" s="55">
        <v>479.47417684737047</v>
      </c>
      <c r="E26" s="55">
        <v>436.0503889585238</v>
      </c>
      <c r="F26" s="55">
        <v>318.49430188157953</v>
      </c>
      <c r="G26" s="55">
        <v>227.29155623984863</v>
      </c>
      <c r="H26" s="55">
        <v>575.74713124191123</v>
      </c>
      <c r="I26" s="55">
        <v>509.64649889264507</v>
      </c>
      <c r="J26" s="55">
        <v>256.30499818492405</v>
      </c>
      <c r="K26" s="55">
        <v>108.90029200651257</v>
      </c>
      <c r="L26" s="55">
        <v>288.82437566637003</v>
      </c>
      <c r="M26" s="55">
        <v>231.18371669569461</v>
      </c>
      <c r="N26" s="55">
        <v>197.01989538599719</v>
      </c>
      <c r="O26" s="55">
        <v>1638.2584674462273</v>
      </c>
      <c r="P26" s="55">
        <v>244.12136353614758</v>
      </c>
      <c r="Q26" s="55">
        <v>845.09575987249389</v>
      </c>
      <c r="R26" s="55">
        <v>194.60945831814394</v>
      </c>
      <c r="S26" s="55">
        <v>834.80648413689312</v>
      </c>
      <c r="T26" s="55">
        <v>202.21904627469564</v>
      </c>
      <c r="U26" s="55">
        <v>167.68088638502101</v>
      </c>
      <c r="V26" s="55">
        <v>90.621314197798242</v>
      </c>
      <c r="W26" s="55">
        <v>122.97868533958797</v>
      </c>
      <c r="X26" s="55">
        <v>488.86343977244348</v>
      </c>
      <c r="Y26" s="55">
        <v>675.61959768753911</v>
      </c>
      <c r="Z26" s="55">
        <v>10522.522581523652</v>
      </c>
    </row>
    <row r="27" spans="1:26" ht="14.25">
      <c r="A27" s="45">
        <v>2030</v>
      </c>
      <c r="B27" s="55">
        <v>1630.3996183601791</v>
      </c>
      <c r="C27" s="55">
        <v>1452.9014011009331</v>
      </c>
      <c r="D27" s="55">
        <v>491.88885311933751</v>
      </c>
      <c r="E27" s="55">
        <v>450.04660264337241</v>
      </c>
      <c r="F27" s="55">
        <v>332.69429589297641</v>
      </c>
      <c r="G27" s="55">
        <v>236.19070237243014</v>
      </c>
      <c r="H27" s="55">
        <v>601.01814746762</v>
      </c>
      <c r="I27" s="55">
        <v>524.49957023068214</v>
      </c>
      <c r="J27" s="55">
        <v>265.08975141737335</v>
      </c>
      <c r="K27" s="55">
        <v>111.32298728680014</v>
      </c>
      <c r="L27" s="55">
        <v>300.17889241524125</v>
      </c>
      <c r="M27" s="55">
        <v>241.19740984769714</v>
      </c>
      <c r="N27" s="55">
        <v>205.49402173359022</v>
      </c>
      <c r="O27" s="55">
        <v>1695.6895822997328</v>
      </c>
      <c r="P27" s="55">
        <v>254.68689888057222</v>
      </c>
      <c r="Q27" s="55">
        <v>870.24947673200472</v>
      </c>
      <c r="R27" s="55">
        <v>200.20178683471292</v>
      </c>
      <c r="S27" s="55">
        <v>855.08067351672446</v>
      </c>
      <c r="T27" s="55">
        <v>207.10075276164403</v>
      </c>
      <c r="U27" s="55">
        <v>172.50964913772501</v>
      </c>
      <c r="V27" s="55">
        <v>93.665122346872792</v>
      </c>
      <c r="W27" s="55">
        <v>129.93136018334366</v>
      </c>
      <c r="X27" s="55">
        <v>512.33622781789779</v>
      </c>
      <c r="Y27" s="55">
        <v>696.03580163451841</v>
      </c>
      <c r="Z27" s="55">
        <v>10882.626953102597</v>
      </c>
    </row>
    <row r="28" spans="1:26" ht="14.25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ht="14.25">
      <c r="A29" s="79" t="s">
        <v>9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1"/>
    </row>
    <row r="30" spans="1:26" ht="14.25">
      <c r="A30" s="45">
        <v>2016</v>
      </c>
      <c r="B30" s="56">
        <f>B13/B12*100-100</f>
        <v>2.5387888517402075</v>
      </c>
      <c r="C30" s="56">
        <f t="shared" ref="C30:Z44" si="0">C13/C12*100-100</f>
        <v>17.088245725903505</v>
      </c>
      <c r="D30" s="56">
        <f t="shared" si="0"/>
        <v>22.188758249437868</v>
      </c>
      <c r="E30" s="56">
        <f t="shared" si="0"/>
        <v>23.475949735321478</v>
      </c>
      <c r="F30" s="56">
        <f t="shared" si="0"/>
        <v>13.729975014697231</v>
      </c>
      <c r="G30" s="56">
        <f t="shared" si="0"/>
        <v>24.177582698946097</v>
      </c>
      <c r="H30" s="56">
        <f t="shared" si="0"/>
        <v>11.219396345161314</v>
      </c>
      <c r="I30" s="56">
        <f t="shared" si="0"/>
        <v>11.009674377752802</v>
      </c>
      <c r="J30" s="56">
        <f t="shared" si="0"/>
        <v>14.459730371509664</v>
      </c>
      <c r="K30" s="56">
        <f t="shared" si="0"/>
        <v>17.466376328935596</v>
      </c>
      <c r="L30" s="56">
        <f t="shared" si="0"/>
        <v>14.651028404147908</v>
      </c>
      <c r="M30" s="56">
        <f t="shared" si="0"/>
        <v>18.660180828001913</v>
      </c>
      <c r="N30" s="56">
        <f t="shared" si="0"/>
        <v>21.149858298195895</v>
      </c>
      <c r="O30" s="56">
        <f t="shared" si="0"/>
        <v>14.280975751869306</v>
      </c>
      <c r="P30" s="56">
        <f t="shared" si="0"/>
        <v>18.987086088256305</v>
      </c>
      <c r="Q30" s="56">
        <f t="shared" si="0"/>
        <v>15.829761918233871</v>
      </c>
      <c r="R30" s="56">
        <f t="shared" si="0"/>
        <v>7.4890676990244032</v>
      </c>
      <c r="S30" s="56">
        <f t="shared" si="0"/>
        <v>3.993180956090427</v>
      </c>
      <c r="T30" s="56">
        <f t="shared" si="0"/>
        <v>7.5535141786936322</v>
      </c>
      <c r="U30" s="56">
        <f t="shared" si="0"/>
        <v>3.5324212923609934</v>
      </c>
      <c r="V30" s="56">
        <f t="shared" si="0"/>
        <v>4.0377749311820281</v>
      </c>
      <c r="W30" s="56">
        <f t="shared" si="0"/>
        <v>-2.0890729316318755</v>
      </c>
      <c r="X30" s="56">
        <f t="shared" si="0"/>
        <v>7.3714467699393253</v>
      </c>
      <c r="Y30" s="56">
        <f t="shared" si="0"/>
        <v>6.828360464074251</v>
      </c>
      <c r="Z30" s="56">
        <f t="shared" si="0"/>
        <v>11.003606304912111</v>
      </c>
    </row>
    <row r="31" spans="1:26" ht="14.25">
      <c r="A31" s="45">
        <v>2017</v>
      </c>
      <c r="B31" s="56">
        <f t="shared" ref="B31:Z39" si="1">B14/B13*100-100</f>
        <v>1.0679098480393776</v>
      </c>
      <c r="C31" s="56">
        <f t="shared" si="1"/>
        <v>12.302172563625092</v>
      </c>
      <c r="D31" s="56">
        <f t="shared" si="1"/>
        <v>3.9786827224278909</v>
      </c>
      <c r="E31" s="56">
        <f t="shared" si="1"/>
        <v>7.8853148949992828</v>
      </c>
      <c r="F31" s="56">
        <f t="shared" si="1"/>
        <v>13.552107647947281</v>
      </c>
      <c r="G31" s="56">
        <f t="shared" si="1"/>
        <v>10.41010818804962</v>
      </c>
      <c r="H31" s="56">
        <f t="shared" si="1"/>
        <v>15.37185607736069</v>
      </c>
      <c r="I31" s="56">
        <f t="shared" si="1"/>
        <v>0.75467043963102753</v>
      </c>
      <c r="J31" s="56">
        <f t="shared" si="1"/>
        <v>1.7466162675597587</v>
      </c>
      <c r="K31" s="56">
        <f t="shared" si="1"/>
        <v>6.7138464222624492</v>
      </c>
      <c r="L31" s="56">
        <f t="shared" si="1"/>
        <v>6.7715689369644849</v>
      </c>
      <c r="M31" s="56">
        <f t="shared" si="1"/>
        <v>12.957731416706039</v>
      </c>
      <c r="N31" s="56">
        <f t="shared" si="1"/>
        <v>33.833996605189213</v>
      </c>
      <c r="O31" s="56">
        <f t="shared" si="1"/>
        <v>5.2793514433273145</v>
      </c>
      <c r="P31" s="56">
        <f t="shared" si="1"/>
        <v>23.56469483143016</v>
      </c>
      <c r="Q31" s="56">
        <f t="shared" si="1"/>
        <v>8.9441957774530465</v>
      </c>
      <c r="R31" s="56">
        <f t="shared" si="1"/>
        <v>10.137097940244757</v>
      </c>
      <c r="S31" s="56">
        <f t="shared" si="1"/>
        <v>2.4224756096367912</v>
      </c>
      <c r="T31" s="56">
        <f t="shared" si="1"/>
        <v>4.5575667551549941</v>
      </c>
      <c r="U31" s="56">
        <f t="shared" si="0"/>
        <v>0.39811938934373359</v>
      </c>
      <c r="V31" s="56">
        <f t="shared" si="1"/>
        <v>-1.3897439256008823</v>
      </c>
      <c r="W31" s="56">
        <f t="shared" si="1"/>
        <v>-0.35388147559945082</v>
      </c>
      <c r="X31" s="56">
        <f t="shared" si="1"/>
        <v>5.1204437481303415</v>
      </c>
      <c r="Y31" s="56">
        <f t="shared" si="1"/>
        <v>7.5875630606201412</v>
      </c>
      <c r="Z31" s="56">
        <f t="shared" si="1"/>
        <v>6.6078806083648374</v>
      </c>
    </row>
    <row r="32" spans="1:26" ht="14.25">
      <c r="A32" s="45">
        <v>2018</v>
      </c>
      <c r="B32" s="56">
        <f t="shared" si="1"/>
        <v>1.8679441801346996</v>
      </c>
      <c r="C32" s="56">
        <f t="shared" si="1"/>
        <v>5.5495246117779544</v>
      </c>
      <c r="D32" s="56">
        <f t="shared" si="1"/>
        <v>7.9930403242325099</v>
      </c>
      <c r="E32" s="56">
        <f t="shared" si="1"/>
        <v>-4.6712613861582639</v>
      </c>
      <c r="F32" s="56">
        <f t="shared" si="1"/>
        <v>9.7649192687957935</v>
      </c>
      <c r="G32" s="56">
        <f t="shared" si="1"/>
        <v>12.712245930158247</v>
      </c>
      <c r="H32" s="56">
        <f t="shared" si="1"/>
        <v>18.238064548113627</v>
      </c>
      <c r="I32" s="56">
        <f t="shared" si="1"/>
        <v>3.4235865550954259</v>
      </c>
      <c r="J32" s="56">
        <f t="shared" si="1"/>
        <v>1.0777160283795126</v>
      </c>
      <c r="K32" s="56">
        <f t="shared" si="1"/>
        <v>1.5256021172455263</v>
      </c>
      <c r="L32" s="56">
        <f t="shared" si="1"/>
        <v>8.2749319154454639</v>
      </c>
      <c r="M32" s="56">
        <f t="shared" si="1"/>
        <v>13.400288755118297</v>
      </c>
      <c r="N32" s="56">
        <f t="shared" si="1"/>
        <v>18.0875440971149</v>
      </c>
      <c r="O32" s="56">
        <f t="shared" si="1"/>
        <v>5.3983209016456044</v>
      </c>
      <c r="P32" s="56">
        <f t="shared" si="1"/>
        <v>21.528992608739443</v>
      </c>
      <c r="Q32" s="56">
        <f t="shared" si="1"/>
        <v>1.1285328304535938</v>
      </c>
      <c r="R32" s="56">
        <f t="shared" si="1"/>
        <v>8.6640251106947233</v>
      </c>
      <c r="S32" s="56">
        <f t="shared" si="1"/>
        <v>1.2689610756424941E-2</v>
      </c>
      <c r="T32" s="56">
        <f t="shared" si="1"/>
        <v>-0.51114684072855709</v>
      </c>
      <c r="U32" s="56">
        <f t="shared" si="0"/>
        <v>10.114873361569494</v>
      </c>
      <c r="V32" s="56">
        <f t="shared" si="1"/>
        <v>3.5239891610435023</v>
      </c>
      <c r="W32" s="56">
        <f t="shared" si="1"/>
        <v>8.0469128958492178</v>
      </c>
      <c r="X32" s="56">
        <f t="shared" si="1"/>
        <v>5.8655849668158595</v>
      </c>
      <c r="Y32" s="56">
        <f t="shared" si="1"/>
        <v>7.062970538317586</v>
      </c>
      <c r="Z32" s="56">
        <f t="shared" si="1"/>
        <v>4.8822551827798435</v>
      </c>
    </row>
    <row r="33" spans="1:26" ht="14.25">
      <c r="A33" s="45">
        <v>2019</v>
      </c>
      <c r="B33" s="56">
        <f t="shared" si="1"/>
        <v>3.5284577853739449</v>
      </c>
      <c r="C33" s="56">
        <f t="shared" si="1"/>
        <v>0.4520343641076181</v>
      </c>
      <c r="D33" s="56">
        <f t="shared" si="1"/>
        <v>6.2681013483706352</v>
      </c>
      <c r="E33" s="56">
        <f t="shared" si="1"/>
        <v>-2.6434072742292045</v>
      </c>
      <c r="F33" s="56">
        <f t="shared" si="1"/>
        <v>2.1076539753820782</v>
      </c>
      <c r="G33" s="56">
        <f t="shared" si="1"/>
        <v>-4.0262730962114119</v>
      </c>
      <c r="H33" s="56">
        <f t="shared" si="1"/>
        <v>11.61658937740917</v>
      </c>
      <c r="I33" s="56">
        <f t="shared" si="1"/>
        <v>6.8594653743942331</v>
      </c>
      <c r="J33" s="56">
        <f t="shared" si="1"/>
        <v>-4.0180430429806364</v>
      </c>
      <c r="K33" s="56">
        <f t="shared" si="1"/>
        <v>3.3616490196867801</v>
      </c>
      <c r="L33" s="56">
        <f t="shared" si="1"/>
        <v>6.2291893238536602</v>
      </c>
      <c r="M33" s="56">
        <f t="shared" si="1"/>
        <v>10.305003617743651</v>
      </c>
      <c r="N33" s="56">
        <f t="shared" si="1"/>
        <v>11.437932092637055</v>
      </c>
      <c r="O33" s="56">
        <f t="shared" si="1"/>
        <v>4.4893499383091466</v>
      </c>
      <c r="P33" s="56">
        <f t="shared" si="1"/>
        <v>10.56907505520428</v>
      </c>
      <c r="Q33" s="56">
        <f t="shared" si="1"/>
        <v>3.6232232891636471</v>
      </c>
      <c r="R33" s="56">
        <f t="shared" si="1"/>
        <v>4.1274705239515299</v>
      </c>
      <c r="S33" s="56">
        <f t="shared" si="1"/>
        <v>-2.339367182554426</v>
      </c>
      <c r="T33" s="56">
        <f t="shared" si="1"/>
        <v>-8.9246948719193142E-2</v>
      </c>
      <c r="U33" s="56">
        <f t="shared" si="0"/>
        <v>0.70271557884709068</v>
      </c>
      <c r="V33" s="56">
        <f t="shared" si="1"/>
        <v>-3.5336233111358979</v>
      </c>
      <c r="W33" s="56">
        <f t="shared" si="1"/>
        <v>7.8644839583767521</v>
      </c>
      <c r="X33" s="56">
        <f t="shared" si="1"/>
        <v>0.7973064709393185</v>
      </c>
      <c r="Y33" s="56">
        <f t="shared" si="1"/>
        <v>-0.18799284611007749</v>
      </c>
      <c r="Z33" s="56">
        <f t="shared" si="1"/>
        <v>2.3823247148140041</v>
      </c>
    </row>
    <row r="34" spans="1:26" ht="14.25">
      <c r="A34" s="45">
        <v>2020</v>
      </c>
      <c r="B34" s="56">
        <f t="shared" si="1"/>
        <v>-83.089629698342208</v>
      </c>
      <c r="C34" s="56">
        <f t="shared" si="1"/>
        <v>-85.563292661396048</v>
      </c>
      <c r="D34" s="56">
        <f t="shared" si="1"/>
        <v>-81.609962999729262</v>
      </c>
      <c r="E34" s="56">
        <f t="shared" si="1"/>
        <v>-80.918512497459858</v>
      </c>
      <c r="F34" s="56">
        <f t="shared" si="1"/>
        <v>-80.666810517163697</v>
      </c>
      <c r="G34" s="56">
        <f t="shared" si="1"/>
        <v>-81.531434325996258</v>
      </c>
      <c r="H34" s="56">
        <f t="shared" si="1"/>
        <v>-78.970711611424846</v>
      </c>
      <c r="I34" s="56">
        <f t="shared" si="1"/>
        <v>-87.81352793904361</v>
      </c>
      <c r="J34" s="56">
        <f t="shared" si="1"/>
        <v>-88.36065020120698</v>
      </c>
      <c r="K34" s="56">
        <f t="shared" si="1"/>
        <v>-85.29348757497857</v>
      </c>
      <c r="L34" s="56">
        <f t="shared" si="1"/>
        <v>-84.508566763932549</v>
      </c>
      <c r="M34" s="56">
        <f t="shared" si="1"/>
        <v>-83.256805510003289</v>
      </c>
      <c r="N34" s="56">
        <f t="shared" si="1"/>
        <v>-76.943573794656231</v>
      </c>
      <c r="O34" s="56">
        <f t="shared" si="1"/>
        <v>-85.727407888157828</v>
      </c>
      <c r="P34" s="56">
        <f t="shared" si="1"/>
        <v>-78.41909033282667</v>
      </c>
      <c r="Q34" s="56">
        <f t="shared" si="1"/>
        <v>-76.932104779939877</v>
      </c>
      <c r="R34" s="56">
        <f t="shared" si="1"/>
        <v>-72.41644823930848</v>
      </c>
      <c r="S34" s="56">
        <f t="shared" si="1"/>
        <v>-71.949865121418668</v>
      </c>
      <c r="T34" s="56">
        <f t="shared" si="1"/>
        <v>-74.398493517780835</v>
      </c>
      <c r="U34" s="56">
        <f t="shared" si="0"/>
        <v>-75.859741886109859</v>
      </c>
      <c r="V34" s="56">
        <f t="shared" si="1"/>
        <v>-80.089913943311657</v>
      </c>
      <c r="W34" s="56">
        <f t="shared" si="1"/>
        <v>-74.62615572137824</v>
      </c>
      <c r="X34" s="56">
        <f t="shared" si="1"/>
        <v>-74.064247262010767</v>
      </c>
      <c r="Y34" s="56">
        <f t="shared" si="1"/>
        <v>-78.277321333428347</v>
      </c>
      <c r="Z34" s="56">
        <f t="shared" si="1"/>
        <v>-80.691554331793697</v>
      </c>
    </row>
    <row r="35" spans="1:26" ht="14.25">
      <c r="A35" s="45">
        <v>2021</v>
      </c>
      <c r="B35" s="56">
        <f t="shared" si="1"/>
        <v>-60.100553912652551</v>
      </c>
      <c r="C35" s="56">
        <f t="shared" si="1"/>
        <v>-96.855500346660506</v>
      </c>
      <c r="D35" s="56">
        <f t="shared" si="1"/>
        <v>-97.967306790547539</v>
      </c>
      <c r="E35" s="56">
        <f t="shared" si="1"/>
        <v>-96.126898716439655</v>
      </c>
      <c r="F35" s="56">
        <f t="shared" si="1"/>
        <v>-94.915226418500822</v>
      </c>
      <c r="G35" s="56">
        <f t="shared" si="1"/>
        <v>-98.659062456530805</v>
      </c>
      <c r="H35" s="56">
        <f t="shared" si="1"/>
        <v>-84.566100201259957</v>
      </c>
      <c r="I35" s="56">
        <f t="shared" si="1"/>
        <v>-72.87054344657281</v>
      </c>
      <c r="J35" s="56">
        <f t="shared" si="1"/>
        <v>-94.772671472892441</v>
      </c>
      <c r="K35" s="56">
        <f t="shared" si="1"/>
        <v>-90.816394093888633</v>
      </c>
      <c r="L35" s="56">
        <f t="shared" si="1"/>
        <v>-91.804710471920572</v>
      </c>
      <c r="M35" s="56">
        <f t="shared" si="1"/>
        <v>-83.221577638815646</v>
      </c>
      <c r="N35" s="56">
        <f t="shared" si="1"/>
        <v>-95.468596318673605</v>
      </c>
      <c r="O35" s="56">
        <f t="shared" si="1"/>
        <v>-86.622214798110562</v>
      </c>
      <c r="P35" s="56">
        <f t="shared" si="1"/>
        <v>-79.420125071063097</v>
      </c>
      <c r="Q35" s="56">
        <f t="shared" si="1"/>
        <v>-91.129412637592679</v>
      </c>
      <c r="R35" s="56">
        <f t="shared" si="1"/>
        <v>-93.732553248441747</v>
      </c>
      <c r="S35" s="56">
        <f t="shared" si="1"/>
        <v>-89.099113008053152</v>
      </c>
      <c r="T35" s="56">
        <f t="shared" si="1"/>
        <v>-94.087359963788614</v>
      </c>
      <c r="U35" s="56">
        <f t="shared" si="0"/>
        <v>-91.428900801198921</v>
      </c>
      <c r="V35" s="56">
        <f t="shared" si="1"/>
        <v>-88.128799519005952</v>
      </c>
      <c r="W35" s="56">
        <f t="shared" si="1"/>
        <v>-88.898652606912719</v>
      </c>
      <c r="X35" s="56">
        <f t="shared" si="1"/>
        <v>-89.910247472987109</v>
      </c>
      <c r="Y35" s="56">
        <f t="shared" si="1"/>
        <v>-81.345883455710052</v>
      </c>
      <c r="Z35" s="56">
        <f t="shared" si="1"/>
        <v>-86.527400029654473</v>
      </c>
    </row>
    <row r="36" spans="1:26" ht="14.25">
      <c r="A36" s="45">
        <v>2022</v>
      </c>
      <c r="B36" s="56">
        <f t="shared" si="1"/>
        <v>621.1403880544558</v>
      </c>
      <c r="C36" s="56">
        <f t="shared" si="1"/>
        <v>1266.7432246210383</v>
      </c>
      <c r="D36" s="56">
        <f t="shared" si="1"/>
        <v>4158.6909871244634</v>
      </c>
      <c r="E36" s="56">
        <f t="shared" si="1"/>
        <v>3397.5397973950799</v>
      </c>
      <c r="F36" s="56">
        <f t="shared" si="1"/>
        <v>1633.9896707553262</v>
      </c>
      <c r="G36" s="56">
        <f t="shared" si="1"/>
        <v>5323.8589211618264</v>
      </c>
      <c r="H36" s="56">
        <f t="shared" si="1"/>
        <v>2240.6095679012346</v>
      </c>
      <c r="I36" s="56">
        <f t="shared" si="1"/>
        <v>1769.8293299620734</v>
      </c>
      <c r="J36" s="56">
        <f t="shared" si="1"/>
        <v>3540.3074295473948</v>
      </c>
      <c r="K36" s="56">
        <f t="shared" si="1"/>
        <v>3695.8183129055519</v>
      </c>
      <c r="L36" s="56">
        <f t="shared" si="1"/>
        <v>3126.9982238010662</v>
      </c>
      <c r="M36" s="56">
        <f t="shared" si="1"/>
        <v>1702.3349797934441</v>
      </c>
      <c r="N36" s="56">
        <f t="shared" si="1"/>
        <v>5313.4883720930229</v>
      </c>
      <c r="O36" s="56">
        <f t="shared" si="1"/>
        <v>2315.0983316568972</v>
      </c>
      <c r="P36" s="56">
        <f t="shared" si="1"/>
        <v>1583.2105586249231</v>
      </c>
      <c r="Q36" s="56">
        <f t="shared" si="1"/>
        <v>1847.914924124746</v>
      </c>
      <c r="R36" s="56">
        <f t="shared" si="1"/>
        <v>2584.6857840146431</v>
      </c>
      <c r="S36" s="56">
        <f t="shared" si="1"/>
        <v>1723.8532529239762</v>
      </c>
      <c r="T36" s="56">
        <f t="shared" si="1"/>
        <v>2622.7432216905904</v>
      </c>
      <c r="U36" s="56">
        <f t="shared" si="0"/>
        <v>1934.6671149966376</v>
      </c>
      <c r="V36" s="56">
        <f t="shared" si="1"/>
        <v>1943.556555993247</v>
      </c>
      <c r="W36" s="56">
        <f t="shared" si="1"/>
        <v>2339.5778364116095</v>
      </c>
      <c r="X36" s="56">
        <f t="shared" si="1"/>
        <v>1663.3560756542015</v>
      </c>
      <c r="Y36" s="56">
        <f t="shared" si="1"/>
        <v>1242.4312214731376</v>
      </c>
      <c r="Z36" s="56">
        <f t="shared" si="1"/>
        <v>1400.3114834653854</v>
      </c>
    </row>
    <row r="37" spans="1:26" ht="14.25">
      <c r="A37" s="45">
        <v>2023</v>
      </c>
      <c r="B37" s="56">
        <f>B20/B19*100-100</f>
        <v>82.353531415203605</v>
      </c>
      <c r="C37" s="56">
        <f t="shared" si="1"/>
        <v>500.2509466514307</v>
      </c>
      <c r="D37" s="56">
        <f t="shared" si="1"/>
        <v>275.03212315134414</v>
      </c>
      <c r="E37" s="56">
        <f t="shared" si="1"/>
        <v>297.2401522674611</v>
      </c>
      <c r="F37" s="56">
        <f t="shared" si="1"/>
        <v>241.96466799456425</v>
      </c>
      <c r="G37" s="56">
        <f t="shared" si="1"/>
        <v>369.63240638029299</v>
      </c>
      <c r="H37" s="56">
        <f t="shared" si="1"/>
        <v>30.400569652175903</v>
      </c>
      <c r="I37" s="56">
        <f t="shared" si="1"/>
        <v>23.056249514041241</v>
      </c>
      <c r="J37" s="56">
        <f t="shared" si="1"/>
        <v>105.89284038660037</v>
      </c>
      <c r="K37" s="56">
        <f t="shared" si="1"/>
        <v>83.668895304664915</v>
      </c>
      <c r="L37" s="56">
        <f t="shared" si="1"/>
        <v>121.8229854689564</v>
      </c>
      <c r="M37" s="56">
        <f t="shared" si="1"/>
        <v>96.306492600528173</v>
      </c>
      <c r="N37" s="56">
        <f t="shared" si="1"/>
        <v>138.6058366984563</v>
      </c>
      <c r="O37" s="56">
        <f t="shared" si="1"/>
        <v>72.220905734191035</v>
      </c>
      <c r="P37" s="56">
        <f t="shared" si="1"/>
        <v>53.233100530644265</v>
      </c>
      <c r="Q37" s="56">
        <f t="shared" si="1"/>
        <v>102.35031069616798</v>
      </c>
      <c r="R37" s="56">
        <f t="shared" si="1"/>
        <v>78.631653106676964</v>
      </c>
      <c r="S37" s="56">
        <f t="shared" si="1"/>
        <v>49.515912876842748</v>
      </c>
      <c r="T37" s="56">
        <f t="shared" si="1"/>
        <v>77.930598186461708</v>
      </c>
      <c r="U37" s="56">
        <f t="shared" si="0"/>
        <v>88.67478640247225</v>
      </c>
      <c r="V37" s="56">
        <f t="shared" si="1"/>
        <v>71.589469626039545</v>
      </c>
      <c r="W37" s="56">
        <f t="shared" si="1"/>
        <v>71.263248972528658</v>
      </c>
      <c r="X37" s="56">
        <f t="shared" si="1"/>
        <v>70.757031820118613</v>
      </c>
      <c r="Y37" s="56">
        <f t="shared" si="1"/>
        <v>72.961701384339904</v>
      </c>
      <c r="Z37" s="56">
        <f t="shared" si="1"/>
        <v>94.550238713809222</v>
      </c>
    </row>
    <row r="38" spans="1:26" ht="14.25">
      <c r="A38" s="45">
        <v>2024</v>
      </c>
      <c r="B38" s="56">
        <f>B21/B20*100-100</f>
        <v>9.497367432252048</v>
      </c>
      <c r="C38" s="56">
        <f t="shared" si="1"/>
        <v>66.397658810442778</v>
      </c>
      <c r="D38" s="56">
        <f t="shared" si="1"/>
        <v>33.457280288067494</v>
      </c>
      <c r="E38" s="56">
        <f t="shared" si="1"/>
        <v>30.059545509782481</v>
      </c>
      <c r="F38" s="56">
        <f t="shared" si="1"/>
        <v>17.715296679368535</v>
      </c>
      <c r="G38" s="56">
        <f t="shared" si="1"/>
        <v>33.965921678503975</v>
      </c>
      <c r="H38" s="56">
        <f t="shared" si="1"/>
        <v>12.106855832602321</v>
      </c>
      <c r="I38" s="56">
        <f t="shared" si="1"/>
        <v>14.805128444626362</v>
      </c>
      <c r="J38" s="56">
        <f t="shared" si="1"/>
        <v>15.689659101266983</v>
      </c>
      <c r="K38" s="56">
        <f t="shared" si="1"/>
        <v>-0.27301495377359686</v>
      </c>
      <c r="L38" s="56">
        <f t="shared" si="1"/>
        <v>11.288113387327314</v>
      </c>
      <c r="M38" s="56">
        <f t="shared" si="1"/>
        <v>10.920317031227199</v>
      </c>
      <c r="N38" s="56">
        <f t="shared" si="1"/>
        <v>3.8829008329932719</v>
      </c>
      <c r="O38" s="56">
        <f t="shared" si="1"/>
        <v>10.865107420221818</v>
      </c>
      <c r="P38" s="56">
        <f t="shared" si="1"/>
        <v>4.9160136377429922</v>
      </c>
      <c r="Q38" s="56">
        <f t="shared" si="1"/>
        <v>7.9779066824100795</v>
      </c>
      <c r="R38" s="56">
        <f t="shared" si="1"/>
        <v>4.9655540924791381</v>
      </c>
      <c r="S38" s="56">
        <f t="shared" si="1"/>
        <v>7.3496125654450424</v>
      </c>
      <c r="T38" s="56">
        <f t="shared" si="1"/>
        <v>11.004885500204125</v>
      </c>
      <c r="U38" s="56">
        <f t="shared" si="0"/>
        <v>11.986616331928985</v>
      </c>
      <c r="V38" s="56">
        <f t="shared" si="1"/>
        <v>5.8352457832485385</v>
      </c>
      <c r="W38" s="56">
        <f t="shared" si="1"/>
        <v>9.2428165456267806</v>
      </c>
      <c r="X38" s="56">
        <f t="shared" si="1"/>
        <v>5.6523734404130295</v>
      </c>
      <c r="Y38" s="56">
        <f t="shared" si="1"/>
        <v>-0.95853674811672818</v>
      </c>
      <c r="Z38" s="56">
        <f t="shared" si="1"/>
        <v>15.074903696440018</v>
      </c>
    </row>
    <row r="39" spans="1:26" ht="14.25">
      <c r="A39" s="45">
        <v>2025</v>
      </c>
      <c r="B39" s="57">
        <f>B22/B21*100-100</f>
        <v>1.96072118341921</v>
      </c>
      <c r="C39" s="57">
        <f t="shared" si="1"/>
        <v>14.40210234991693</v>
      </c>
      <c r="D39" s="57">
        <f t="shared" si="1"/>
        <v>4.1378011810549538</v>
      </c>
      <c r="E39" s="57">
        <f t="shared" si="1"/>
        <v>-0.14338556689847337</v>
      </c>
      <c r="F39" s="57">
        <f t="shared" si="1"/>
        <v>13.773525178814879</v>
      </c>
      <c r="G39" s="57">
        <f t="shared" si="1"/>
        <v>12.795903444828241</v>
      </c>
      <c r="H39" s="57">
        <f t="shared" si="1"/>
        <v>4.249139566209422</v>
      </c>
      <c r="I39" s="57">
        <f t="shared" si="1"/>
        <v>5.9998260106365962</v>
      </c>
      <c r="J39" s="57">
        <f>J22/J21*100-100</f>
        <v>2.7825325582410301</v>
      </c>
      <c r="K39" s="57">
        <f t="shared" si="1"/>
        <v>-0.39760808945746362</v>
      </c>
      <c r="L39" s="57">
        <f t="shared" si="1"/>
        <v>5.5732537925706112</v>
      </c>
      <c r="M39" s="57">
        <f t="shared" si="1"/>
        <v>6.4180033850608424</v>
      </c>
      <c r="N39" s="57">
        <f t="shared" si="1"/>
        <v>-5.9610092674471673</v>
      </c>
      <c r="O39" s="57">
        <f t="shared" si="1"/>
        <v>3.2769505207192111</v>
      </c>
      <c r="P39" s="57">
        <f t="shared" si="1"/>
        <v>10.25220089721104</v>
      </c>
      <c r="Q39" s="57">
        <f t="shared" si="1"/>
        <v>3.4870241390242711</v>
      </c>
      <c r="R39" s="57">
        <f t="shared" si="1"/>
        <v>2.2235020459693686</v>
      </c>
      <c r="S39" s="57">
        <f t="shared" si="1"/>
        <v>15.28801106692346</v>
      </c>
      <c r="T39" s="57">
        <f t="shared" si="1"/>
        <v>6.5469874626644042</v>
      </c>
      <c r="U39" s="57">
        <f t="shared" si="0"/>
        <v>10.785016811357792</v>
      </c>
      <c r="V39" s="57">
        <f t="shared" si="1"/>
        <v>12.192945667752483</v>
      </c>
      <c r="W39" s="57">
        <f t="shared" si="1"/>
        <v>12.281432203503968</v>
      </c>
      <c r="X39" s="57">
        <f t="shared" si="1"/>
        <v>7.8897834305384578</v>
      </c>
      <c r="Y39" s="57">
        <f t="shared" si="1"/>
        <v>5.7604110268985522</v>
      </c>
      <c r="Z39" s="57">
        <f>Z22/Z21*100-100</f>
        <v>6.4513699781446121</v>
      </c>
    </row>
    <row r="40" spans="1:26" ht="14.25">
      <c r="A40" s="45">
        <v>2026</v>
      </c>
      <c r="B40" s="57">
        <f t="shared" ref="B40:T44" si="2">B23/B22*100-100</f>
        <v>2.9471825525850761</v>
      </c>
      <c r="C40" s="57">
        <f t="shared" si="2"/>
        <v>10.10048828625429</v>
      </c>
      <c r="D40" s="57">
        <f t="shared" si="2"/>
        <v>4.2097827015606981</v>
      </c>
      <c r="E40" s="57">
        <f t="shared" si="2"/>
        <v>4.5529044062013924</v>
      </c>
      <c r="F40" s="57">
        <f t="shared" si="2"/>
        <v>8.8437259338194565</v>
      </c>
      <c r="G40" s="57">
        <f t="shared" si="2"/>
        <v>7.229626448584753</v>
      </c>
      <c r="H40" s="57">
        <f t="shared" si="2"/>
        <v>6.444612442742212</v>
      </c>
      <c r="I40" s="57">
        <f t="shared" si="2"/>
        <v>4.2951689436320919</v>
      </c>
      <c r="J40" s="57">
        <f t="shared" si="2"/>
        <v>6.6298998370716475</v>
      </c>
      <c r="K40" s="57">
        <f t="shared" si="2"/>
        <v>3.6463005920761589</v>
      </c>
      <c r="L40" s="57">
        <f t="shared" si="2"/>
        <v>6.0543019991695246</v>
      </c>
      <c r="M40" s="57">
        <f t="shared" si="2"/>
        <v>6.5409649858295182</v>
      </c>
      <c r="N40" s="57">
        <f t="shared" si="2"/>
        <v>3.9505315221980197</v>
      </c>
      <c r="O40" s="57">
        <f t="shared" si="2"/>
        <v>5.1854396475365263</v>
      </c>
      <c r="P40" s="57">
        <f t="shared" si="2"/>
        <v>7.1298479630646199</v>
      </c>
      <c r="Q40" s="57">
        <f t="shared" si="2"/>
        <v>3.6333323434970026</v>
      </c>
      <c r="R40" s="57">
        <f t="shared" si="2"/>
        <v>3.7809470561113443</v>
      </c>
      <c r="S40" s="57">
        <f t="shared" si="2"/>
        <v>2.9290882499460054</v>
      </c>
      <c r="T40" s="57">
        <f t="shared" si="2"/>
        <v>3.9900328122998303</v>
      </c>
      <c r="U40" s="57">
        <f t="shared" si="0"/>
        <v>5.6376935061166762</v>
      </c>
      <c r="V40" s="57">
        <f t="shared" si="0"/>
        <v>6.5410150652102317</v>
      </c>
      <c r="W40" s="57">
        <f t="shared" si="0"/>
        <v>6.4575290686656786</v>
      </c>
      <c r="X40" s="57">
        <f t="shared" si="0"/>
        <v>6.6224547140233341</v>
      </c>
      <c r="Y40" s="57">
        <f t="shared" si="0"/>
        <v>4.1786289252357278</v>
      </c>
      <c r="Z40" s="57">
        <f t="shared" si="0"/>
        <v>5.23596680305576</v>
      </c>
    </row>
    <row r="41" spans="1:26" ht="14.25">
      <c r="A41" s="45">
        <v>2027</v>
      </c>
      <c r="B41" s="57">
        <f t="shared" si="2"/>
        <v>3.6583583594657227</v>
      </c>
      <c r="C41" s="57">
        <f t="shared" si="2"/>
        <v>9.6237068754150243</v>
      </c>
      <c r="D41" s="57">
        <f t="shared" si="2"/>
        <v>4.2289902865887257</v>
      </c>
      <c r="E41" s="57">
        <f t="shared" si="2"/>
        <v>4.12836710297411</v>
      </c>
      <c r="F41" s="57">
        <f t="shared" si="2"/>
        <v>7.8791511290340281</v>
      </c>
      <c r="G41" s="57">
        <f t="shared" si="2"/>
        <v>5.4532513623714038</v>
      </c>
      <c r="H41" s="57">
        <f t="shared" si="2"/>
        <v>6.4412313503193985</v>
      </c>
      <c r="I41" s="57">
        <f t="shared" si="2"/>
        <v>4.0429859055628867</v>
      </c>
      <c r="J41" s="57">
        <f t="shared" si="2"/>
        <v>5.7228851786009045</v>
      </c>
      <c r="K41" s="57">
        <f t="shared" si="2"/>
        <v>3.4851382544253511</v>
      </c>
      <c r="L41" s="57">
        <f t="shared" si="2"/>
        <v>5.6210400681366224</v>
      </c>
      <c r="M41" s="57">
        <f t="shared" si="2"/>
        <v>5.9433460520055093</v>
      </c>
      <c r="N41" s="57">
        <f t="shared" si="2"/>
        <v>5.8283852835724588</v>
      </c>
      <c r="O41" s="57">
        <f t="shared" si="2"/>
        <v>5.0083606616838239</v>
      </c>
      <c r="P41" s="57">
        <f t="shared" si="2"/>
        <v>6.6415817916015527</v>
      </c>
      <c r="Q41" s="57">
        <f t="shared" si="2"/>
        <v>3.4853679482756519</v>
      </c>
      <c r="R41" s="57">
        <f t="shared" si="2"/>
        <v>4.1630075327655334</v>
      </c>
      <c r="S41" s="57">
        <f t="shared" si="2"/>
        <v>4.2952449491802156</v>
      </c>
      <c r="T41" s="57">
        <f t="shared" si="2"/>
        <v>3.2064761240798987</v>
      </c>
      <c r="U41" s="57">
        <f t="shared" si="0"/>
        <v>4.8363965990131561</v>
      </c>
      <c r="V41" s="57">
        <f t="shared" si="0"/>
        <v>5.9642892696159464</v>
      </c>
      <c r="W41" s="57">
        <f t="shared" si="0"/>
        <v>5.7261001303743626</v>
      </c>
      <c r="X41" s="57">
        <f t="shared" si="0"/>
        <v>5.0245784979200181</v>
      </c>
      <c r="Y41" s="57">
        <f t="shared" si="0"/>
        <v>4.1451975086226298</v>
      </c>
      <c r="Z41" s="57">
        <f t="shared" si="0"/>
        <v>5.2079606925278625</v>
      </c>
    </row>
    <row r="42" spans="1:26" ht="14.25">
      <c r="A42" s="45">
        <v>2028</v>
      </c>
      <c r="B42" s="57">
        <f t="shared" si="2"/>
        <v>2.8321017549687042</v>
      </c>
      <c r="C42" s="57">
        <f t="shared" si="2"/>
        <v>7.1098037262425038</v>
      </c>
      <c r="D42" s="57">
        <f t="shared" si="2"/>
        <v>3.6801145398565325</v>
      </c>
      <c r="E42" s="57">
        <f t="shared" si="2"/>
        <v>3.6124931726204039</v>
      </c>
      <c r="F42" s="57">
        <f t="shared" si="2"/>
        <v>5.3765440339075212</v>
      </c>
      <c r="G42" s="57">
        <f t="shared" si="2"/>
        <v>4.2416477742524847</v>
      </c>
      <c r="H42" s="57">
        <f t="shared" si="2"/>
        <v>5.0924125865820571</v>
      </c>
      <c r="I42" s="57">
        <f t="shared" si="2"/>
        <v>3.0384152548163144</v>
      </c>
      <c r="J42" s="57">
        <f t="shared" si="2"/>
        <v>4.9248839075397086</v>
      </c>
      <c r="K42" s="57">
        <f t="shared" si="2"/>
        <v>3.2010183510398917</v>
      </c>
      <c r="L42" s="57">
        <f t="shared" si="2"/>
        <v>4.6083892958480845</v>
      </c>
      <c r="M42" s="57">
        <f t="shared" si="2"/>
        <v>5.4058130906164763</v>
      </c>
      <c r="N42" s="57">
        <f t="shared" si="2"/>
        <v>5.1881067500439144</v>
      </c>
      <c r="O42" s="57">
        <f t="shared" si="2"/>
        <v>4.2122467522399916</v>
      </c>
      <c r="P42" s="57">
        <f t="shared" si="2"/>
        <v>5.2307091812602948</v>
      </c>
      <c r="Q42" s="57">
        <f t="shared" si="2"/>
        <v>3.3520865036696961</v>
      </c>
      <c r="R42" s="57">
        <f t="shared" si="2"/>
        <v>3.4531561030807438</v>
      </c>
      <c r="S42" s="57">
        <f t="shared" si="2"/>
        <v>2.8180600249734198</v>
      </c>
      <c r="T42" s="57">
        <f t="shared" si="2"/>
        <v>2.4226420961979329</v>
      </c>
      <c r="U42" s="57">
        <f t="shared" si="0"/>
        <v>3.5483224540122933</v>
      </c>
      <c r="V42" s="57">
        <f t="shared" si="0"/>
        <v>4.5821072528422491</v>
      </c>
      <c r="W42" s="57">
        <f t="shared" si="0"/>
        <v>6.069659201041631</v>
      </c>
      <c r="X42" s="57">
        <f t="shared" si="0"/>
        <v>4.8245034963730404</v>
      </c>
      <c r="Y42" s="57">
        <f t="shared" si="0"/>
        <v>3.7306777577603754</v>
      </c>
      <c r="Z42" s="57">
        <f t="shared" si="0"/>
        <v>4.1969915912792857</v>
      </c>
    </row>
    <row r="43" spans="1:26" ht="14.25">
      <c r="A43" s="45">
        <v>2029</v>
      </c>
      <c r="B43" s="57">
        <f t="shared" si="2"/>
        <v>2.2940904471003449</v>
      </c>
      <c r="C43" s="57">
        <f t="shared" si="2"/>
        <v>5.1357510934850126</v>
      </c>
      <c r="D43" s="57">
        <f t="shared" si="2"/>
        <v>2.9038335643546844</v>
      </c>
      <c r="E43" s="57">
        <f t="shared" si="2"/>
        <v>3.3439883427422359</v>
      </c>
      <c r="F43" s="57">
        <f t="shared" si="2"/>
        <v>4.6245306470908787</v>
      </c>
      <c r="G43" s="57">
        <f t="shared" si="2"/>
        <v>3.9360297671284172</v>
      </c>
      <c r="H43" s="57">
        <f t="shared" si="2"/>
        <v>4.594470991389727</v>
      </c>
      <c r="I43" s="57">
        <f t="shared" si="2"/>
        <v>2.8997482877840923</v>
      </c>
      <c r="J43" s="57">
        <f t="shared" si="2"/>
        <v>3.8127072273892253</v>
      </c>
      <c r="K43" s="57">
        <f t="shared" si="2"/>
        <v>2.426733411622422</v>
      </c>
      <c r="L43" s="57">
        <f t="shared" si="2"/>
        <v>4.1123477155280028</v>
      </c>
      <c r="M43" s="57">
        <f t="shared" si="2"/>
        <v>4.46138290386709</v>
      </c>
      <c r="N43" s="57">
        <f t="shared" si="2"/>
        <v>4.5958737442892073</v>
      </c>
      <c r="O43" s="57">
        <f t="shared" si="2"/>
        <v>3.6586327210239631</v>
      </c>
      <c r="P43" s="57">
        <f t="shared" si="2"/>
        <v>4.453996873942728</v>
      </c>
      <c r="Q43" s="57">
        <f t="shared" si="2"/>
        <v>3.4213104046770155</v>
      </c>
      <c r="R43" s="57">
        <f t="shared" si="2"/>
        <v>3.164593502640642</v>
      </c>
      <c r="S43" s="57">
        <f t="shared" si="2"/>
        <v>2.3872213434931382</v>
      </c>
      <c r="T43" s="57">
        <f t="shared" si="2"/>
        <v>2.4116304703790945</v>
      </c>
      <c r="U43" s="57">
        <f t="shared" si="0"/>
        <v>3.2319546366272647</v>
      </c>
      <c r="V43" s="57">
        <f t="shared" si="0"/>
        <v>3.7375563453966123</v>
      </c>
      <c r="W43" s="57">
        <f t="shared" si="0"/>
        <v>6.069659201041631</v>
      </c>
      <c r="X43" s="57">
        <f t="shared" si="0"/>
        <v>4.7938684373932716</v>
      </c>
      <c r="Y43" s="57">
        <f t="shared" si="0"/>
        <v>3.3576099819843392</v>
      </c>
      <c r="Z43" s="57">
        <f t="shared" si="0"/>
        <v>3.5968250947183975</v>
      </c>
    </row>
    <row r="44" spans="1:26" ht="14.25">
      <c r="A44" s="45">
        <v>2030</v>
      </c>
      <c r="B44" s="57">
        <f t="shared" si="2"/>
        <v>2.264252413540575</v>
      </c>
      <c r="C44" s="57">
        <f t="shared" si="2"/>
        <v>4.805019920042767</v>
      </c>
      <c r="D44" s="57">
        <f t="shared" si="2"/>
        <v>2.589227297619189</v>
      </c>
      <c r="E44" s="57">
        <f t="shared" si="2"/>
        <v>3.2097697970818473</v>
      </c>
      <c r="F44" s="57">
        <f t="shared" si="2"/>
        <v>4.4584766281553954</v>
      </c>
      <c r="G44" s="57">
        <f t="shared" si="2"/>
        <v>3.9152999257001397</v>
      </c>
      <c r="H44" s="57">
        <f t="shared" si="2"/>
        <v>4.3892561255490961</v>
      </c>
      <c r="I44" s="57">
        <f t="shared" si="2"/>
        <v>2.914387005563583</v>
      </c>
      <c r="J44" s="57">
        <f t="shared" si="2"/>
        <v>3.4274607575585065</v>
      </c>
      <c r="K44" s="57">
        <f t="shared" si="2"/>
        <v>2.2246912617485748</v>
      </c>
      <c r="L44" s="57">
        <f t="shared" si="2"/>
        <v>3.9312875593253978</v>
      </c>
      <c r="M44" s="57">
        <f t="shared" si="2"/>
        <v>4.3314872237232294</v>
      </c>
      <c r="N44" s="57">
        <f t="shared" si="2"/>
        <v>4.3011525973002449</v>
      </c>
      <c r="O44" s="57">
        <f t="shared" si="2"/>
        <v>3.5056199003220172</v>
      </c>
      <c r="P44" s="57">
        <f t="shared" si="2"/>
        <v>4.3279847332411663</v>
      </c>
      <c r="Q44" s="57">
        <f t="shared" si="2"/>
        <v>2.9764339207317647</v>
      </c>
      <c r="R44" s="57">
        <f t="shared" si="2"/>
        <v>2.8736159922025735</v>
      </c>
      <c r="S44" s="57">
        <f t="shared" si="2"/>
        <v>2.428609475978476</v>
      </c>
      <c r="T44" s="57">
        <f t="shared" si="2"/>
        <v>2.4140685938737221</v>
      </c>
      <c r="U44" s="57">
        <f t="shared" si="0"/>
        <v>2.8797335562840658</v>
      </c>
      <c r="V44" s="57">
        <f t="shared" si="0"/>
        <v>3.3588214605129849</v>
      </c>
      <c r="W44" s="57">
        <f t="shared" si="0"/>
        <v>5.6535608789091185</v>
      </c>
      <c r="X44" s="57">
        <f t="shared" si="0"/>
        <v>4.8015020424477797</v>
      </c>
      <c r="Y44" s="57">
        <f t="shared" si="0"/>
        <v>3.0218489837859011</v>
      </c>
      <c r="Z44" s="57">
        <f t="shared" si="0"/>
        <v>3.4222247449603742</v>
      </c>
    </row>
    <row r="45" spans="1:26" ht="14.25">
      <c r="A45" s="46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ht="14.25">
      <c r="A46" s="82" t="s">
        <v>10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4"/>
    </row>
    <row r="47" spans="1:26" ht="14.25">
      <c r="A47" s="7" t="s">
        <v>50</v>
      </c>
      <c r="B47" s="56">
        <f>(B12/B7)^(1/5)*100-100</f>
        <v>2.665557091938382</v>
      </c>
      <c r="C47" s="56">
        <f t="shared" ref="C47:Z47" si="3">(C12/C7)^(1/5)*100-100</f>
        <v>17.960438862362608</v>
      </c>
      <c r="D47" s="56">
        <f t="shared" si="3"/>
        <v>-2.9086234618077782</v>
      </c>
      <c r="E47" s="56">
        <f t="shared" si="3"/>
        <v>0.74347077001964124</v>
      </c>
      <c r="F47" s="56">
        <f t="shared" si="3"/>
        <v>7.6715473473670954</v>
      </c>
      <c r="G47" s="56">
        <f t="shared" si="3"/>
        <v>8.4011229305653217</v>
      </c>
      <c r="H47" s="56">
        <f t="shared" si="3"/>
        <v>11.217674934807874</v>
      </c>
      <c r="I47" s="56">
        <f t="shared" si="3"/>
        <v>7.8829077756670216</v>
      </c>
      <c r="J47" s="56">
        <f t="shared" si="3"/>
        <v>8.5152335566900774</v>
      </c>
      <c r="K47" s="56">
        <f t="shared" si="3"/>
        <v>0.84298930126462324</v>
      </c>
      <c r="L47" s="56">
        <f t="shared" si="3"/>
        <v>5.2771061898969407</v>
      </c>
      <c r="M47" s="56">
        <f t="shared" si="3"/>
        <v>9.9765696077494397</v>
      </c>
      <c r="N47" s="56">
        <f t="shared" si="3"/>
        <v>9.8922354046267316</v>
      </c>
      <c r="O47" s="56">
        <f t="shared" si="3"/>
        <v>7.2613081706478795</v>
      </c>
      <c r="P47" s="56">
        <f t="shared" si="3"/>
        <v>11.417376476232803</v>
      </c>
      <c r="Q47" s="56">
        <f t="shared" si="3"/>
        <v>5.2348064125719702</v>
      </c>
      <c r="R47" s="56">
        <f t="shared" si="3"/>
        <v>0.88041372426808095</v>
      </c>
      <c r="S47" s="56">
        <f t="shared" si="3"/>
        <v>0.43111456138397841</v>
      </c>
      <c r="T47" s="56">
        <f t="shared" si="3"/>
        <v>2.1972217387250055</v>
      </c>
      <c r="U47" s="56">
        <f t="shared" si="3"/>
        <v>3.0596693714554988</v>
      </c>
      <c r="V47" s="56">
        <f t="shared" si="3"/>
        <v>4.533203996657889</v>
      </c>
      <c r="W47" s="56">
        <f t="shared" si="3"/>
        <v>1.2638122785320434</v>
      </c>
      <c r="X47" s="56">
        <f t="shared" si="3"/>
        <v>2.1500478034739388</v>
      </c>
      <c r="Y47" s="56">
        <f t="shared" si="3"/>
        <v>2.4552980151032529</v>
      </c>
      <c r="Z47" s="56">
        <f t="shared" si="3"/>
        <v>4.8769168456124845</v>
      </c>
    </row>
    <row r="48" spans="1:26" ht="14.25">
      <c r="A48" s="7" t="s">
        <v>51</v>
      </c>
      <c r="B48" s="56">
        <f>(B17/B12)^(1/5)*100-100</f>
        <v>-28.657163168598657</v>
      </c>
      <c r="C48" s="56">
        <f t="shared" ref="C48:Z48" si="4">(C17/C12)^(1/5)*100-100</f>
        <v>-27.430032998948761</v>
      </c>
      <c r="D48" s="56">
        <f t="shared" si="4"/>
        <v>-23.145133775733711</v>
      </c>
      <c r="E48" s="56">
        <f t="shared" si="4"/>
        <v>-25.088372974818398</v>
      </c>
      <c r="F48" s="56">
        <f t="shared" si="4"/>
        <v>-22.486186765183106</v>
      </c>
      <c r="G48" s="56">
        <f t="shared" si="4"/>
        <v>-22.816986013395805</v>
      </c>
      <c r="H48" s="56">
        <f t="shared" si="4"/>
        <v>-18.657370018776788</v>
      </c>
      <c r="I48" s="56">
        <f t="shared" si="4"/>
        <v>-31.51628349262829</v>
      </c>
      <c r="J48" s="56">
        <f t="shared" si="4"/>
        <v>-33.351667693230041</v>
      </c>
      <c r="K48" s="56">
        <f t="shared" si="4"/>
        <v>-28.002766556751524</v>
      </c>
      <c r="L48" s="56">
        <f t="shared" si="4"/>
        <v>-26.253843098683305</v>
      </c>
      <c r="M48" s="56">
        <f t="shared" si="4"/>
        <v>-22.437154635447584</v>
      </c>
      <c r="N48" s="56">
        <f t="shared" si="4"/>
        <v>-13.227182956102496</v>
      </c>
      <c r="O48" s="56">
        <f t="shared" si="4"/>
        <v>-28.32872293753806</v>
      </c>
      <c r="P48" s="56">
        <f t="shared" si="4"/>
        <v>-15.675163017010533</v>
      </c>
      <c r="Q48" s="56">
        <f t="shared" si="4"/>
        <v>-21.137124738165809</v>
      </c>
      <c r="R48" s="56">
        <f t="shared" si="4"/>
        <v>-18.055493580105676</v>
      </c>
      <c r="S48" s="56">
        <f t="shared" si="4"/>
        <v>-21.833269815238452</v>
      </c>
      <c r="T48" s="56">
        <f t="shared" si="4"/>
        <v>-22.13783949611225</v>
      </c>
      <c r="U48" s="56">
        <f t="shared" si="4"/>
        <v>-22.574110257780916</v>
      </c>
      <c r="V48" s="56">
        <f t="shared" si="4"/>
        <v>-27.235315797836378</v>
      </c>
      <c r="W48" s="56">
        <f t="shared" si="4"/>
        <v>-22.010931987436976</v>
      </c>
      <c r="X48" s="56">
        <f t="shared" si="4"/>
        <v>-20.76159677848554</v>
      </c>
      <c r="Y48" s="56">
        <f t="shared" si="4"/>
        <v>-23.221995933209755</v>
      </c>
      <c r="Z48" s="56">
        <f t="shared" si="4"/>
        <v>-24.497706675914515</v>
      </c>
    </row>
    <row r="49" spans="1:26" ht="14.25">
      <c r="A49" s="7" t="s">
        <v>52</v>
      </c>
      <c r="B49" s="58">
        <f>(B22/B17)^(1/5)*100-100</f>
        <v>42.412295940150386</v>
      </c>
      <c r="C49" s="58">
        <f t="shared" ref="C49:Z49" si="5">(C22/C17)^(1/5)*100-100</f>
        <v>37.477146827887537</v>
      </c>
      <c r="D49" s="58">
        <f t="shared" si="5"/>
        <v>35.167854835091049</v>
      </c>
      <c r="E49" s="58">
        <f t="shared" si="5"/>
        <v>47.529457583427359</v>
      </c>
      <c r="F49" s="58">
        <f t="shared" si="5"/>
        <v>32.200986405991841</v>
      </c>
      <c r="G49" s="58">
        <f t="shared" si="5"/>
        <v>38.852125166562615</v>
      </c>
      <c r="H49" s="58">
        <f t="shared" si="5"/>
        <v>40.655836704596197</v>
      </c>
      <c r="I49" s="58">
        <f t="shared" si="5"/>
        <v>50.010837455852624</v>
      </c>
      <c r="J49" s="58">
        <f t="shared" si="5"/>
        <v>36.036231229819322</v>
      </c>
      <c r="K49" s="58">
        <f t="shared" si="5"/>
        <v>44.772923790998505</v>
      </c>
      <c r="L49" s="58">
        <f t="shared" si="5"/>
        <v>47.120926798899234</v>
      </c>
      <c r="M49" s="58">
        <f t="shared" si="5"/>
        <v>47.607865899837577</v>
      </c>
      <c r="N49" s="58">
        <f t="shared" si="5"/>
        <v>41.725699920770893</v>
      </c>
      <c r="O49" s="58">
        <f t="shared" si="5"/>
        <v>44.824033438658518</v>
      </c>
      <c r="P49" s="58">
        <f t="shared" si="5"/>
        <v>43.758179087933257</v>
      </c>
      <c r="Q49" s="58">
        <f t="shared" si="5"/>
        <v>31.331652255838037</v>
      </c>
      <c r="R49" s="58">
        <f t="shared" si="5"/>
        <v>26.388633476449726</v>
      </c>
      <c r="S49" s="58">
        <f t="shared" si="5"/>
        <v>29.76117064907092</v>
      </c>
      <c r="T49" s="58">
        <f t="shared" si="5"/>
        <v>27.639297846089292</v>
      </c>
      <c r="U49" s="58">
        <f t="shared" si="5"/>
        <v>32.4884993444754</v>
      </c>
      <c r="V49" s="58">
        <f t="shared" si="5"/>
        <v>37.655497781237216</v>
      </c>
      <c r="W49" s="58">
        <f t="shared" si="5"/>
        <v>41.582989019753001</v>
      </c>
      <c r="X49" s="58">
        <f t="shared" si="5"/>
        <v>28.201097121411976</v>
      </c>
      <c r="Y49" s="58">
        <f t="shared" si="5"/>
        <v>35.316691688237711</v>
      </c>
      <c r="Z49" s="58">
        <f t="shared" si="5"/>
        <v>36.949136504481316</v>
      </c>
    </row>
    <row r="50" spans="1:26" ht="14.25">
      <c r="A50" s="7" t="s">
        <v>53</v>
      </c>
      <c r="B50" s="58">
        <f>(B27/B22)^(1/5)*100-100</f>
        <v>2.7979323504763158</v>
      </c>
      <c r="C50" s="58">
        <f t="shared" ref="C50:Z50" si="6">(C27/C22)^(1/5)*100-100</f>
        <v>7.332462085338463</v>
      </c>
      <c r="D50" s="58">
        <f t="shared" si="6"/>
        <v>3.5202138362445936</v>
      </c>
      <c r="E50" s="58">
        <f t="shared" si="6"/>
        <v>3.7682905323413109</v>
      </c>
      <c r="F50" s="58">
        <f t="shared" si="6"/>
        <v>6.2214967010294231</v>
      </c>
      <c r="G50" s="58">
        <f t="shared" si="6"/>
        <v>4.9475563753739209</v>
      </c>
      <c r="H50" s="58">
        <f t="shared" si="6"/>
        <v>5.3886626680529588</v>
      </c>
      <c r="I50" s="58">
        <f t="shared" si="6"/>
        <v>3.4363804285445951</v>
      </c>
      <c r="J50" s="58">
        <f t="shared" si="6"/>
        <v>4.896881429257121</v>
      </c>
      <c r="K50" s="58">
        <f t="shared" si="6"/>
        <v>2.9951988742665634</v>
      </c>
      <c r="L50" s="58">
        <f t="shared" si="6"/>
        <v>4.8621501457544696</v>
      </c>
      <c r="M50" s="58">
        <f t="shared" si="6"/>
        <v>5.3331831389864277</v>
      </c>
      <c r="N50" s="58">
        <f t="shared" si="6"/>
        <v>4.7706978103929885</v>
      </c>
      <c r="O50" s="58">
        <f t="shared" si="6"/>
        <v>4.3118227138366763</v>
      </c>
      <c r="P50" s="58">
        <f t="shared" si="6"/>
        <v>5.5506929941213201</v>
      </c>
      <c r="Q50" s="58">
        <f t="shared" si="6"/>
        <v>3.3734733642605192</v>
      </c>
      <c r="R50" s="58">
        <f t="shared" si="6"/>
        <v>3.4860742663119311</v>
      </c>
      <c r="S50" s="58">
        <f t="shared" si="6"/>
        <v>2.9693128843994714</v>
      </c>
      <c r="T50" s="58">
        <f t="shared" si="6"/>
        <v>2.8870482850068555</v>
      </c>
      <c r="U50" s="58">
        <f t="shared" si="6"/>
        <v>4.0216189880869706</v>
      </c>
      <c r="V50" s="58">
        <f t="shared" si="6"/>
        <v>4.8294873686842976</v>
      </c>
      <c r="W50" s="58">
        <f t="shared" si="6"/>
        <v>5.9949113786942121</v>
      </c>
      <c r="X50" s="58">
        <f t="shared" si="6"/>
        <v>5.2110036542549523</v>
      </c>
      <c r="Y50" s="58">
        <f t="shared" si="6"/>
        <v>3.6858231543720308</v>
      </c>
      <c r="Z50" s="58">
        <f t="shared" si="6"/>
        <v>4.3291477966670442</v>
      </c>
    </row>
    <row r="51" spans="1:26" ht="14.25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spans="1:26" ht="15.6" customHeight="1">
      <c r="A52" s="5" t="s">
        <v>40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5.6" customHeight="1">
      <c r="A53" s="50" t="s">
        <v>11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ht="15.6" customHeight="1">
      <c r="A54" s="50" t="s">
        <v>30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ht="15.6" customHeight="1">
      <c r="A55" s="51" t="s">
        <v>62</v>
      </c>
    </row>
  </sheetData>
  <mergeCells count="2">
    <mergeCell ref="A29:Z29"/>
    <mergeCell ref="A46:Z46"/>
  </mergeCells>
  <phoneticPr fontId="15" type="noConversion"/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43013-7EBD-4232-A400-EB106820F535}">
  <dimension ref="A1:K64"/>
  <sheetViews>
    <sheetView zoomScaleNormal="100" workbookViewId="0">
      <pane xSplit="1" ySplit="6" topLeftCell="B7" activePane="bottomRight" state="frozen"/>
      <selection activeCell="C34" sqref="C34"/>
      <selection pane="topRight" activeCell="C34" sqref="C34"/>
      <selection pane="bottomLeft" activeCell="C34" sqref="C34"/>
      <selection pane="bottomRight" activeCell="A3" sqref="A3"/>
    </sheetView>
  </sheetViews>
  <sheetFormatPr defaultRowHeight="14.25"/>
  <cols>
    <col min="1" max="1" width="16.5" style="2" customWidth="1"/>
    <col min="2" max="7" width="14.5" style="19" customWidth="1"/>
    <col min="8" max="8" width="8.19921875" style="19" customWidth="1"/>
    <col min="9" max="9" width="10.5" style="18" customWidth="1"/>
    <col min="10" max="11" width="8.69921875" style="18"/>
  </cols>
  <sheetData>
    <row r="1" spans="1:8" ht="66" customHeight="1">
      <c r="A1" s="17"/>
      <c r="B1" s="1"/>
      <c r="C1" s="18"/>
      <c r="D1" s="18"/>
      <c r="E1" s="18"/>
      <c r="F1" s="18"/>
      <c r="G1" s="18"/>
      <c r="H1" s="18"/>
    </row>
    <row r="2" spans="1:8" s="18" customFormat="1" ht="19.149999999999999" customHeight="1">
      <c r="A2" s="29"/>
      <c r="B2" s="19"/>
      <c r="C2" s="19"/>
      <c r="D2" s="19"/>
      <c r="E2" s="19"/>
      <c r="F2" s="19"/>
      <c r="G2" s="19"/>
      <c r="H2" s="19"/>
    </row>
    <row r="3" spans="1:8" ht="22.5">
      <c r="A3" s="28" t="s">
        <v>31</v>
      </c>
      <c r="B3" s="27" t="s">
        <v>48</v>
      </c>
      <c r="C3" s="27"/>
      <c r="D3" s="26"/>
      <c r="E3" s="26"/>
      <c r="F3" s="26"/>
      <c r="G3" s="26"/>
      <c r="H3" s="26"/>
    </row>
    <row r="4" spans="1:8" ht="7.15" customHeight="1">
      <c r="A4" s="17"/>
      <c r="B4" s="25"/>
      <c r="C4" s="25"/>
      <c r="D4" s="25"/>
      <c r="E4" s="25"/>
      <c r="F4" s="25"/>
      <c r="G4" s="25"/>
      <c r="H4" s="25"/>
    </row>
    <row r="5" spans="1:8">
      <c r="A5" s="11"/>
      <c r="B5" s="30" t="s">
        <v>32</v>
      </c>
      <c r="C5" s="30" t="s">
        <v>60</v>
      </c>
      <c r="D5" s="30" t="s">
        <v>33</v>
      </c>
      <c r="E5" s="30" t="s">
        <v>34</v>
      </c>
      <c r="F5" s="30" t="s">
        <v>35</v>
      </c>
      <c r="G5" s="30" t="s">
        <v>36</v>
      </c>
      <c r="H5" s="30" t="s">
        <v>29</v>
      </c>
    </row>
    <row r="6" spans="1:8">
      <c r="A6" s="9"/>
      <c r="B6" s="31" t="s">
        <v>7</v>
      </c>
      <c r="C6" s="31" t="s">
        <v>7</v>
      </c>
      <c r="D6" s="31" t="s">
        <v>7</v>
      </c>
      <c r="E6" s="31" t="s">
        <v>7</v>
      </c>
      <c r="F6" s="31" t="s">
        <v>7</v>
      </c>
      <c r="G6" s="31" t="s">
        <v>7</v>
      </c>
      <c r="H6" s="31" t="s">
        <v>7</v>
      </c>
    </row>
    <row r="7" spans="1:8">
      <c r="A7" s="7">
        <v>2010</v>
      </c>
      <c r="B7" s="60">
        <v>2510.8589999999999</v>
      </c>
      <c r="C7" s="60">
        <v>1747.338</v>
      </c>
      <c r="D7" s="60">
        <v>801.05200000000002</v>
      </c>
      <c r="E7" s="60">
        <v>365.46300000000002</v>
      </c>
      <c r="F7" s="60">
        <v>194.57599999999999</v>
      </c>
      <c r="G7" s="60">
        <v>251.666</v>
      </c>
      <c r="H7" s="60">
        <v>5870.9539999999997</v>
      </c>
    </row>
    <row r="8" spans="1:8">
      <c r="A8" s="7">
        <v>2011</v>
      </c>
      <c r="B8" s="60">
        <v>2403.433</v>
      </c>
      <c r="C8" s="60">
        <v>1769.376</v>
      </c>
      <c r="D8" s="60">
        <v>836.29399999999998</v>
      </c>
      <c r="E8" s="60">
        <v>370.46300000000002</v>
      </c>
      <c r="F8" s="60">
        <v>216.791</v>
      </c>
      <c r="G8" s="60">
        <v>275.33199999999999</v>
      </c>
      <c r="H8" s="60">
        <v>5871.69</v>
      </c>
    </row>
    <row r="9" spans="1:8">
      <c r="A9" s="7">
        <v>2012</v>
      </c>
      <c r="B9" s="60">
        <v>2543.502</v>
      </c>
      <c r="C9" s="60">
        <v>1884.722</v>
      </c>
      <c r="D9" s="60">
        <v>855.20500000000004</v>
      </c>
      <c r="E9" s="60">
        <v>370.89499999999998</v>
      </c>
      <c r="F9" s="60">
        <v>235.98</v>
      </c>
      <c r="G9" s="60">
        <v>276.19499999999999</v>
      </c>
      <c r="H9" s="60">
        <v>6166.4989999999998</v>
      </c>
    </row>
    <row r="10" spans="1:8">
      <c r="A10" s="7">
        <v>2013</v>
      </c>
      <c r="B10" s="60">
        <v>2725.7649999999999</v>
      </c>
      <c r="C10" s="60">
        <v>2041.0170000000001</v>
      </c>
      <c r="D10" s="60">
        <v>831.99400000000003</v>
      </c>
      <c r="E10" s="60">
        <v>372.755</v>
      </c>
      <c r="F10" s="60">
        <v>226.102</v>
      </c>
      <c r="G10" s="60">
        <v>283.46800000000002</v>
      </c>
      <c r="H10" s="60">
        <v>6481.1019999999999</v>
      </c>
    </row>
    <row r="11" spans="1:8">
      <c r="A11" s="7">
        <v>2014</v>
      </c>
      <c r="B11" s="60">
        <v>2925.3870000000002</v>
      </c>
      <c r="C11" s="60">
        <v>2215.866</v>
      </c>
      <c r="D11" s="60">
        <v>851.50300000000004</v>
      </c>
      <c r="E11" s="60">
        <v>380.01499999999999</v>
      </c>
      <c r="F11" s="60">
        <v>254.81700000000001</v>
      </c>
      <c r="G11" s="60">
        <v>294.15499999999997</v>
      </c>
      <c r="H11" s="60">
        <v>6921.7439999999997</v>
      </c>
    </row>
    <row r="12" spans="1:8">
      <c r="A12" s="7">
        <v>2015</v>
      </c>
      <c r="B12" s="60">
        <v>3197.9839999999999</v>
      </c>
      <c r="C12" s="60">
        <v>2367.6060000000002</v>
      </c>
      <c r="D12" s="60">
        <v>803.06600000000003</v>
      </c>
      <c r="E12" s="61">
        <v>459.53699999999998</v>
      </c>
      <c r="F12" s="60">
        <v>317.04199999999997</v>
      </c>
      <c r="G12" s="60">
        <v>303.94</v>
      </c>
      <c r="H12" s="60">
        <v>7449.1760000000004</v>
      </c>
    </row>
    <row r="13" spans="1:8">
      <c r="A13" s="7">
        <v>2016</v>
      </c>
      <c r="B13" s="60">
        <v>3914.3180000000002</v>
      </c>
      <c r="C13" s="60">
        <v>2415.5740000000001</v>
      </c>
      <c r="D13" s="60">
        <v>817.75199999999995</v>
      </c>
      <c r="E13" s="60">
        <v>501.56900000000002</v>
      </c>
      <c r="F13" s="60">
        <v>279.17099999999999</v>
      </c>
      <c r="G13" s="60">
        <v>340.46899999999999</v>
      </c>
      <c r="H13" s="60">
        <v>8268.8539999999994</v>
      </c>
    </row>
    <row r="14" spans="1:8">
      <c r="A14" s="7">
        <v>2017</v>
      </c>
      <c r="B14" s="60">
        <v>4150.866</v>
      </c>
      <c r="C14" s="60">
        <v>2633.1350000000002</v>
      </c>
      <c r="D14" s="60">
        <v>926.88599999999997</v>
      </c>
      <c r="E14" s="60">
        <v>560.04899999999998</v>
      </c>
      <c r="F14" s="60">
        <v>256.62799999999999</v>
      </c>
      <c r="G14" s="60">
        <v>287.68700000000001</v>
      </c>
      <c r="H14" s="60">
        <v>8815.25</v>
      </c>
    </row>
    <row r="15" spans="1:8">
      <c r="A15" s="7">
        <v>2018</v>
      </c>
      <c r="B15" s="60">
        <v>4338.6880000000001</v>
      </c>
      <c r="C15" s="60">
        <v>2791.4450000000002</v>
      </c>
      <c r="D15" s="60">
        <v>996.04399999999998</v>
      </c>
      <c r="E15" s="60">
        <v>600.66300000000001</v>
      </c>
      <c r="F15" s="60">
        <v>208.81399999999999</v>
      </c>
      <c r="G15" s="60">
        <v>309.97800000000001</v>
      </c>
      <c r="H15" s="60">
        <v>9245.6329999999998</v>
      </c>
    </row>
    <row r="16" spans="1:8">
      <c r="A16" s="7">
        <v>2019</v>
      </c>
      <c r="B16" s="60">
        <v>4475.7120000000004</v>
      </c>
      <c r="C16" s="60">
        <v>2845.9209999999998</v>
      </c>
      <c r="D16" s="60">
        <v>1005.441</v>
      </c>
      <c r="E16" s="60">
        <v>620.41999999999996</v>
      </c>
      <c r="F16" s="60">
        <v>215.672</v>
      </c>
      <c r="G16" s="60">
        <v>302.72800000000001</v>
      </c>
      <c r="H16" s="60">
        <v>9465.8940000000002</v>
      </c>
    </row>
    <row r="17" spans="1:8">
      <c r="A17" s="7">
        <v>2020</v>
      </c>
      <c r="B17" s="60">
        <v>789.33600000000001</v>
      </c>
      <c r="C17" s="60">
        <v>552.53399999999999</v>
      </c>
      <c r="D17" s="60">
        <v>158.411</v>
      </c>
      <c r="E17" s="61">
        <v>180.26900000000001</v>
      </c>
      <c r="F17" s="60">
        <v>67.215999999999994</v>
      </c>
      <c r="G17" s="60">
        <v>79.951999999999998</v>
      </c>
      <c r="H17" s="60">
        <v>1827.7170000000001</v>
      </c>
    </row>
    <row r="18" spans="1:8">
      <c r="A18" s="7">
        <v>2021</v>
      </c>
      <c r="B18" s="60">
        <v>21.373999999999999</v>
      </c>
      <c r="C18" s="60">
        <v>148.011</v>
      </c>
      <c r="D18" s="60">
        <v>22.823</v>
      </c>
      <c r="E18" s="60">
        <v>8.41</v>
      </c>
      <c r="F18" s="60">
        <v>22.759</v>
      </c>
      <c r="G18" s="60">
        <v>22.863</v>
      </c>
      <c r="H18" s="60">
        <v>246.24100000000001</v>
      </c>
    </row>
    <row r="19" spans="1:8">
      <c r="A19" s="7">
        <v>2022</v>
      </c>
      <c r="B19" s="60">
        <v>1056.357</v>
      </c>
      <c r="C19" s="60">
        <v>1767.6849999999999</v>
      </c>
      <c r="D19" s="60">
        <v>387.23599999999999</v>
      </c>
      <c r="E19" s="60">
        <v>199.88499999999999</v>
      </c>
      <c r="F19" s="60">
        <v>149.97399999999999</v>
      </c>
      <c r="G19" s="60">
        <v>133.245</v>
      </c>
      <c r="H19" s="60">
        <v>3694.3820000000001</v>
      </c>
    </row>
    <row r="20" spans="1:8">
      <c r="A20" s="7">
        <v>2023</v>
      </c>
      <c r="B20" s="60">
        <v>2885.03</v>
      </c>
      <c r="C20" s="60">
        <v>2628.0340000000001</v>
      </c>
      <c r="D20" s="60">
        <v>687.97199999999998</v>
      </c>
      <c r="E20" s="60">
        <v>415.24599999999998</v>
      </c>
      <c r="F20" s="60">
        <v>287.61799999999999</v>
      </c>
      <c r="G20" s="60">
        <v>283.52999999999997</v>
      </c>
      <c r="H20" s="60">
        <v>7187.4290000000001</v>
      </c>
    </row>
    <row r="21" spans="1:8">
      <c r="A21" s="7">
        <v>2024</v>
      </c>
      <c r="B21" s="60">
        <v>3607.9070000000002</v>
      </c>
      <c r="C21" s="60">
        <v>2809.8820000000001</v>
      </c>
      <c r="D21" s="60">
        <v>723.56799999999998</v>
      </c>
      <c r="E21" s="60">
        <v>492.24099999999999</v>
      </c>
      <c r="F21" s="60">
        <v>327.68700000000001</v>
      </c>
      <c r="G21" s="60">
        <v>309.642</v>
      </c>
      <c r="H21" s="60">
        <v>8270.9270000000015</v>
      </c>
    </row>
    <row r="22" spans="1:8">
      <c r="A22" s="7">
        <v>2025</v>
      </c>
      <c r="B22" s="62">
        <v>3936.0787629803704</v>
      </c>
      <c r="C22" s="62">
        <v>2922.1232186258871</v>
      </c>
      <c r="D22" s="62">
        <v>742.29781236374686</v>
      </c>
      <c r="E22" s="62">
        <v>546.36055490024353</v>
      </c>
      <c r="F22" s="62">
        <v>352.71135347396768</v>
      </c>
      <c r="G22" s="62">
        <v>304.94339904803979</v>
      </c>
      <c r="H22" s="62">
        <v>8804.515101392255</v>
      </c>
    </row>
    <row r="23" spans="1:8">
      <c r="A23" s="7">
        <v>2026</v>
      </c>
      <c r="B23" s="62">
        <v>4168.9432044480482</v>
      </c>
      <c r="C23" s="62">
        <v>3052.4680543221307</v>
      </c>
      <c r="D23" s="62">
        <v>764.97196629556652</v>
      </c>
      <c r="E23" s="62">
        <v>597.28863463186258</v>
      </c>
      <c r="F23" s="62">
        <v>377.83594130643348</v>
      </c>
      <c r="G23" s="62">
        <v>304.00878826714495</v>
      </c>
      <c r="H23" s="62">
        <v>9265.5165892711866</v>
      </c>
    </row>
    <row r="24" spans="1:8">
      <c r="A24" s="7">
        <v>2027</v>
      </c>
      <c r="B24" s="62">
        <v>4424.9238911248976</v>
      </c>
      <c r="C24" s="62">
        <v>3183.4706532682926</v>
      </c>
      <c r="D24" s="62">
        <v>784.61191272747749</v>
      </c>
      <c r="E24" s="62">
        <v>640.41961362582629</v>
      </c>
      <c r="F24" s="62">
        <v>400.90705280683414</v>
      </c>
      <c r="G24" s="62">
        <v>313.72792764675313</v>
      </c>
      <c r="H24" s="62">
        <v>9748.0610512000821</v>
      </c>
    </row>
    <row r="25" spans="1:8">
      <c r="A25" s="7">
        <v>2028</v>
      </c>
      <c r="B25" s="62">
        <v>4632.3382831588142</v>
      </c>
      <c r="C25" s="62">
        <v>3305.3087756358077</v>
      </c>
      <c r="D25" s="62">
        <v>805.24473086279761</v>
      </c>
      <c r="E25" s="62">
        <v>674.90538178536531</v>
      </c>
      <c r="F25" s="62">
        <v>417.54739490421525</v>
      </c>
      <c r="G25" s="62">
        <v>321.84178748472027</v>
      </c>
      <c r="H25" s="62">
        <v>10157.186353831721</v>
      </c>
    </row>
    <row r="26" spans="1:8">
      <c r="A26" s="7">
        <v>2029</v>
      </c>
      <c r="B26" s="62">
        <v>4816.7061542186393</v>
      </c>
      <c r="C26" s="62">
        <v>3417.2779742727457</v>
      </c>
      <c r="D26" s="62">
        <v>822.97457110987204</v>
      </c>
      <c r="E26" s="62">
        <v>704.30149653343767</v>
      </c>
      <c r="F26" s="62">
        <v>434.61522583697644</v>
      </c>
      <c r="G26" s="62">
        <v>326.64715955197892</v>
      </c>
      <c r="H26" s="62">
        <v>10522.52258152365</v>
      </c>
    </row>
    <row r="27" spans="1:8">
      <c r="A27" s="7">
        <v>2030</v>
      </c>
      <c r="B27" s="62">
        <v>4996.6577226924401</v>
      </c>
      <c r="C27" s="62">
        <v>3528.3806494258065</v>
      </c>
      <c r="D27" s="62">
        <v>841.75893128626831</v>
      </c>
      <c r="E27" s="62">
        <v>732.61037155705617</v>
      </c>
      <c r="F27" s="62">
        <v>451.62217189051381</v>
      </c>
      <c r="G27" s="62">
        <v>331.59710625051122</v>
      </c>
      <c r="H27" s="62">
        <v>10882.626953102596</v>
      </c>
    </row>
    <row r="28" spans="1:8">
      <c r="A28" s="8"/>
      <c r="B28" s="24"/>
      <c r="C28" s="24"/>
      <c r="D28" s="24"/>
      <c r="E28" s="24"/>
      <c r="F28" s="24"/>
      <c r="G28" s="24"/>
      <c r="H28" s="24"/>
    </row>
    <row r="29" spans="1:8">
      <c r="A29" s="75" t="s">
        <v>9</v>
      </c>
      <c r="B29" s="76"/>
      <c r="C29" s="76"/>
      <c r="D29" s="76"/>
      <c r="E29" s="76"/>
      <c r="F29" s="76"/>
      <c r="G29" s="76"/>
      <c r="H29" s="77"/>
    </row>
    <row r="30" spans="1:8">
      <c r="A30" s="7">
        <v>2016</v>
      </c>
      <c r="B30" s="63">
        <f>B13/B12*100-100</f>
        <v>22.399549216006093</v>
      </c>
      <c r="C30" s="63">
        <f t="shared" ref="C30:H30" si="0">C13/C12*100-100</f>
        <v>2.0260127740848759</v>
      </c>
      <c r="D30" s="63">
        <f t="shared" si="0"/>
        <v>1.8287413487807953</v>
      </c>
      <c r="E30" s="63">
        <f t="shared" si="0"/>
        <v>9.1465975536246305</v>
      </c>
      <c r="F30" s="63">
        <f t="shared" si="0"/>
        <v>-11.945105064944073</v>
      </c>
      <c r="G30" s="63">
        <f t="shared" si="0"/>
        <v>12.01849049154437</v>
      </c>
      <c r="H30" s="63">
        <f t="shared" si="0"/>
        <v>11.003606304912111</v>
      </c>
    </row>
    <row r="31" spans="1:8">
      <c r="A31" s="7">
        <v>2017</v>
      </c>
      <c r="B31" s="63">
        <f t="shared" ref="B31:H44" si="1">B14/B13*100-100</f>
        <v>6.0431472353549083</v>
      </c>
      <c r="C31" s="63">
        <f t="shared" si="1"/>
        <v>9.0065963617757205</v>
      </c>
      <c r="D31" s="63">
        <f t="shared" si="1"/>
        <v>13.345610894256453</v>
      </c>
      <c r="E31" s="63">
        <f t="shared" si="1"/>
        <v>11.659412762750492</v>
      </c>
      <c r="F31" s="63">
        <f t="shared" si="1"/>
        <v>-8.0749791346522386</v>
      </c>
      <c r="G31" s="63">
        <f t="shared" si="1"/>
        <v>-15.502732994780715</v>
      </c>
      <c r="H31" s="63">
        <f t="shared" si="1"/>
        <v>6.6078806083648374</v>
      </c>
    </row>
    <row r="32" spans="1:8">
      <c r="A32" s="7">
        <v>2018</v>
      </c>
      <c r="B32" s="63">
        <f t="shared" si="1"/>
        <v>4.5248870958493939</v>
      </c>
      <c r="C32" s="63">
        <f t="shared" si="1"/>
        <v>6.0122249713744083</v>
      </c>
      <c r="D32" s="63">
        <f t="shared" si="1"/>
        <v>7.4613274987431026</v>
      </c>
      <c r="E32" s="63">
        <f t="shared" si="1"/>
        <v>7.2518654617720983</v>
      </c>
      <c r="F32" s="63">
        <f t="shared" si="1"/>
        <v>-18.63163801299936</v>
      </c>
      <c r="G32" s="63">
        <f t="shared" si="1"/>
        <v>7.7483515070197768</v>
      </c>
      <c r="H32" s="63">
        <f t="shared" si="1"/>
        <v>4.8822551827798435</v>
      </c>
    </row>
    <row r="33" spans="1:8">
      <c r="A33" s="7">
        <v>2019</v>
      </c>
      <c r="B33" s="63">
        <f t="shared" si="1"/>
        <v>3.158189756903468</v>
      </c>
      <c r="C33" s="63">
        <f t="shared" si="1"/>
        <v>1.9515340621075978</v>
      </c>
      <c r="D33" s="63">
        <f t="shared" si="1"/>
        <v>0.94343221785383946</v>
      </c>
      <c r="E33" s="63">
        <f t="shared" si="1"/>
        <v>3.2891987686939075</v>
      </c>
      <c r="F33" s="63">
        <f t="shared" si="1"/>
        <v>3.2842625494459128</v>
      </c>
      <c r="G33" s="63">
        <f t="shared" si="1"/>
        <v>-2.3388756621437636</v>
      </c>
      <c r="H33" s="63">
        <f t="shared" si="1"/>
        <v>2.3823247148140041</v>
      </c>
    </row>
    <row r="34" spans="1:8">
      <c r="A34" s="7">
        <v>2020</v>
      </c>
      <c r="B34" s="63">
        <f t="shared" si="1"/>
        <v>-82.364012697867963</v>
      </c>
      <c r="C34" s="63">
        <f t="shared" si="1"/>
        <v>-80.585054890842017</v>
      </c>
      <c r="D34" s="63">
        <f t="shared" si="1"/>
        <v>-84.244624995400031</v>
      </c>
      <c r="E34" s="63">
        <f t="shared" si="1"/>
        <v>-70.944037909803029</v>
      </c>
      <c r="F34" s="63">
        <f t="shared" si="1"/>
        <v>-68.834155569568608</v>
      </c>
      <c r="G34" s="63">
        <f t="shared" si="1"/>
        <v>-73.5894928780952</v>
      </c>
      <c r="H34" s="63">
        <f t="shared" si="1"/>
        <v>-80.691554331793697</v>
      </c>
    </row>
    <row r="35" spans="1:8">
      <c r="A35" s="7">
        <v>2021</v>
      </c>
      <c r="B35" s="63">
        <f t="shared" si="1"/>
        <v>-97.292154418397232</v>
      </c>
      <c r="C35" s="63">
        <f t="shared" si="1"/>
        <v>-73.212327205203664</v>
      </c>
      <c r="D35" s="63">
        <f t="shared" si="1"/>
        <v>-85.59254092203193</v>
      </c>
      <c r="E35" s="63">
        <f t="shared" si="1"/>
        <v>-95.334749735118066</v>
      </c>
      <c r="F35" s="63">
        <f t="shared" si="1"/>
        <v>-66.140502261366336</v>
      </c>
      <c r="G35" s="63">
        <f t="shared" si="1"/>
        <v>-71.40409245547329</v>
      </c>
      <c r="H35" s="63">
        <f t="shared" si="1"/>
        <v>-86.527400029654473</v>
      </c>
    </row>
    <row r="36" spans="1:8">
      <c r="A36" s="7">
        <v>2022</v>
      </c>
      <c r="B36" s="63">
        <f t="shared" si="1"/>
        <v>4842.2522691120048</v>
      </c>
      <c r="C36" s="63">
        <f t="shared" si="1"/>
        <v>1094.2929917371007</v>
      </c>
      <c r="D36" s="63">
        <f t="shared" si="1"/>
        <v>1596.6919335757786</v>
      </c>
      <c r="E36" s="63">
        <f t="shared" si="1"/>
        <v>2276.7538644470869</v>
      </c>
      <c r="F36" s="63">
        <f t="shared" si="1"/>
        <v>558.96568390526818</v>
      </c>
      <c r="G36" s="63">
        <f t="shared" si="1"/>
        <v>482.79753313213496</v>
      </c>
      <c r="H36" s="63">
        <f t="shared" si="1"/>
        <v>1400.3114834653854</v>
      </c>
    </row>
    <row r="37" spans="1:8">
      <c r="A37" s="7">
        <v>2023</v>
      </c>
      <c r="B37" s="63">
        <f t="shared" si="1"/>
        <v>173.11126825495552</v>
      </c>
      <c r="C37" s="63">
        <f t="shared" si="1"/>
        <v>48.670945332454608</v>
      </c>
      <c r="D37" s="63">
        <f t="shared" si="1"/>
        <v>77.662200828435374</v>
      </c>
      <c r="E37" s="63">
        <f t="shared" si="1"/>
        <v>107.74245190984817</v>
      </c>
      <c r="F37" s="63">
        <f t="shared" si="1"/>
        <v>91.778574952991875</v>
      </c>
      <c r="G37" s="63">
        <f t="shared" si="1"/>
        <v>112.78847236294044</v>
      </c>
      <c r="H37" s="63">
        <f t="shared" si="1"/>
        <v>94.550238713809222</v>
      </c>
    </row>
    <row r="38" spans="1:8">
      <c r="A38" s="7">
        <v>2024</v>
      </c>
      <c r="B38" s="63">
        <f t="shared" si="1"/>
        <v>25.056134598253735</v>
      </c>
      <c r="C38" s="63">
        <f t="shared" si="1"/>
        <v>6.9195451809222988</v>
      </c>
      <c r="D38" s="63">
        <f t="shared" si="1"/>
        <v>5.1740477810143375</v>
      </c>
      <c r="E38" s="63">
        <f t="shared" si="1"/>
        <v>18.542020874373264</v>
      </c>
      <c r="F38" s="63">
        <f t="shared" si="1"/>
        <v>13.931325577675963</v>
      </c>
      <c r="G38" s="63">
        <f t="shared" si="1"/>
        <v>9.2096074489472102</v>
      </c>
      <c r="H38" s="63">
        <f t="shared" si="1"/>
        <v>15.074903696440018</v>
      </c>
    </row>
    <row r="39" spans="1:8">
      <c r="A39" s="7">
        <v>2025</v>
      </c>
      <c r="B39" s="64">
        <f t="shared" si="1"/>
        <v>9.0959041621740937</v>
      </c>
      <c r="C39" s="64">
        <f t="shared" si="1"/>
        <v>3.9945171585812744</v>
      </c>
      <c r="D39" s="64">
        <f t="shared" si="1"/>
        <v>2.5885351983154123</v>
      </c>
      <c r="E39" s="64">
        <f t="shared" si="1"/>
        <v>10.994524003535574</v>
      </c>
      <c r="F39" s="64">
        <f t="shared" si="1"/>
        <v>7.6366634849620851</v>
      </c>
      <c r="G39" s="64">
        <f t="shared" si="1"/>
        <v>-1.5174301134730399</v>
      </c>
      <c r="H39" s="64">
        <f t="shared" si="1"/>
        <v>6.4513699781445695</v>
      </c>
    </row>
    <row r="40" spans="1:8">
      <c r="A40" s="7">
        <v>2026</v>
      </c>
      <c r="B40" s="64">
        <f t="shared" si="1"/>
        <v>5.916152991088893</v>
      </c>
      <c r="C40" s="64">
        <f t="shared" si="1"/>
        <v>4.4606207864683114</v>
      </c>
      <c r="D40" s="64">
        <f t="shared" si="1"/>
        <v>3.0545898902243636</v>
      </c>
      <c r="E40" s="64">
        <f t="shared" si="1"/>
        <v>9.3213317240512907</v>
      </c>
      <c r="F40" s="64">
        <f t="shared" si="1"/>
        <v>7.12327164549869</v>
      </c>
      <c r="G40" s="64">
        <f t="shared" si="1"/>
        <v>-0.30648664106600165</v>
      </c>
      <c r="H40" s="64">
        <f t="shared" si="1"/>
        <v>5.2359668030557742</v>
      </c>
    </row>
    <row r="41" spans="1:8">
      <c r="A41" s="7">
        <v>2027</v>
      </c>
      <c r="B41" s="64">
        <f t="shared" si="1"/>
        <v>6.1401816749081917</v>
      </c>
      <c r="C41" s="64">
        <f t="shared" si="1"/>
        <v>4.2916943474861142</v>
      </c>
      <c r="D41" s="64">
        <f t="shared" si="1"/>
        <v>2.5674073426531976</v>
      </c>
      <c r="E41" s="64">
        <f t="shared" si="1"/>
        <v>7.2211283612565893</v>
      </c>
      <c r="F41" s="64">
        <f t="shared" si="1"/>
        <v>6.1061188145913974</v>
      </c>
      <c r="G41" s="64">
        <f t="shared" si="1"/>
        <v>3.196992901095868</v>
      </c>
      <c r="H41" s="64">
        <f t="shared" si="1"/>
        <v>5.2079606925279194</v>
      </c>
    </row>
    <row r="42" spans="1:8">
      <c r="A42" s="7">
        <v>2028</v>
      </c>
      <c r="B42" s="64">
        <f t="shared" si="1"/>
        <v>4.6874115157083054</v>
      </c>
      <c r="C42" s="64">
        <f t="shared" si="1"/>
        <v>3.8272104767930131</v>
      </c>
      <c r="D42" s="64">
        <f t="shared" si="1"/>
        <v>2.6296845358358354</v>
      </c>
      <c r="E42" s="64">
        <f t="shared" si="1"/>
        <v>5.3848707044265893</v>
      </c>
      <c r="F42" s="64">
        <f t="shared" si="1"/>
        <v>4.1506733246219056</v>
      </c>
      <c r="G42" s="64">
        <f t="shared" si="1"/>
        <v>2.5862727296318582</v>
      </c>
      <c r="H42" s="64">
        <f t="shared" si="1"/>
        <v>4.1969915912792857</v>
      </c>
    </row>
    <row r="43" spans="1:8">
      <c r="A43" s="7">
        <v>2029</v>
      </c>
      <c r="B43" s="64">
        <f t="shared" si="1"/>
        <v>3.9800174294288411</v>
      </c>
      <c r="C43" s="64">
        <f t="shared" si="1"/>
        <v>3.3875563899593573</v>
      </c>
      <c r="D43" s="64">
        <f t="shared" si="1"/>
        <v>2.2017952514979271</v>
      </c>
      <c r="E43" s="64">
        <f t="shared" si="1"/>
        <v>4.3555905081552595</v>
      </c>
      <c r="F43" s="64">
        <f t="shared" si="1"/>
        <v>4.0876391856489818</v>
      </c>
      <c r="G43" s="64">
        <f t="shared" si="1"/>
        <v>1.4930851909610254</v>
      </c>
      <c r="H43" s="64">
        <f t="shared" si="1"/>
        <v>3.5968250947183691</v>
      </c>
    </row>
    <row r="44" spans="1:8">
      <c r="A44" s="7">
        <v>2030</v>
      </c>
      <c r="B44" s="64">
        <f t="shared" si="1"/>
        <v>3.7359880946067818</v>
      </c>
      <c r="C44" s="64">
        <f t="shared" si="1"/>
        <v>3.2512039111101387</v>
      </c>
      <c r="D44" s="64">
        <f t="shared" si="1"/>
        <v>2.2824958189247013</v>
      </c>
      <c r="E44" s="64">
        <f t="shared" si="1"/>
        <v>4.0194256526437044</v>
      </c>
      <c r="F44" s="64">
        <f t="shared" si="1"/>
        <v>3.9131040613650043</v>
      </c>
      <c r="G44" s="64">
        <f t="shared" si="1"/>
        <v>1.5153802976035422</v>
      </c>
      <c r="H44" s="64">
        <f t="shared" si="1"/>
        <v>3.4222247449603742</v>
      </c>
    </row>
    <row r="45" spans="1:8">
      <c r="A45" s="8"/>
      <c r="B45" s="3"/>
      <c r="C45" s="3"/>
      <c r="D45" s="3"/>
      <c r="E45" s="3"/>
      <c r="F45" s="3"/>
      <c r="G45" s="3"/>
      <c r="H45" s="3"/>
    </row>
    <row r="46" spans="1:8">
      <c r="A46" s="85" t="s">
        <v>10</v>
      </c>
      <c r="B46" s="86"/>
      <c r="C46" s="86"/>
      <c r="D46" s="86"/>
      <c r="E46" s="86"/>
      <c r="F46" s="86"/>
      <c r="G46" s="86"/>
      <c r="H46" s="87"/>
    </row>
    <row r="47" spans="1:8">
      <c r="A47" s="7" t="s">
        <v>50</v>
      </c>
      <c r="B47" s="56">
        <f t="shared" ref="B47:H47" si="2">(B12/B7)^(1/5)*100-100</f>
        <v>4.9568510281270193</v>
      </c>
      <c r="C47" s="56">
        <f t="shared" si="2"/>
        <v>6.2640837757361254</v>
      </c>
      <c r="D47" s="56">
        <f t="shared" si="2"/>
        <v>5.0233383487736205E-2</v>
      </c>
      <c r="E47" s="56">
        <f t="shared" si="2"/>
        <v>4.6876410733880363</v>
      </c>
      <c r="F47" s="56">
        <f t="shared" si="2"/>
        <v>10.256830932967475</v>
      </c>
      <c r="G47" s="56">
        <f t="shared" si="2"/>
        <v>3.8466909818136656</v>
      </c>
      <c r="H47" s="56">
        <f t="shared" si="2"/>
        <v>4.8769168456124845</v>
      </c>
    </row>
    <row r="48" spans="1:8">
      <c r="A48" s="7" t="s">
        <v>51</v>
      </c>
      <c r="B48" s="56">
        <f t="shared" ref="B48:H48" si="3">(B17/B12)^(1/5)*100-100</f>
        <v>-24.407775672955864</v>
      </c>
      <c r="C48" s="56">
        <f t="shared" si="3"/>
        <v>-25.250220638931069</v>
      </c>
      <c r="D48" s="56">
        <f t="shared" si="3"/>
        <v>-27.721884743156892</v>
      </c>
      <c r="E48" s="56">
        <f t="shared" si="3"/>
        <v>-17.068386887539702</v>
      </c>
      <c r="F48" s="56">
        <f t="shared" si="3"/>
        <v>-26.671774907345906</v>
      </c>
      <c r="G48" s="56">
        <f t="shared" si="3"/>
        <v>-23.438877081447004</v>
      </c>
      <c r="H48" s="56">
        <f t="shared" si="3"/>
        <v>-24.497706675914515</v>
      </c>
    </row>
    <row r="49" spans="1:8">
      <c r="A49" s="7" t="s">
        <v>52</v>
      </c>
      <c r="B49" s="58">
        <f t="shared" ref="B49:H49" si="4">(B22/B17)^(1/5)*100-100</f>
        <v>37.89876412167331</v>
      </c>
      <c r="C49" s="58">
        <f t="shared" si="4"/>
        <v>39.530099377707131</v>
      </c>
      <c r="D49" s="58">
        <f t="shared" si="4"/>
        <v>36.194186208176347</v>
      </c>
      <c r="E49" s="58">
        <f t="shared" si="4"/>
        <v>24.827898045950363</v>
      </c>
      <c r="F49" s="58">
        <f t="shared" si="4"/>
        <v>39.312265584062231</v>
      </c>
      <c r="G49" s="58">
        <f t="shared" si="4"/>
        <v>30.700720281370707</v>
      </c>
      <c r="H49" s="58">
        <f t="shared" si="4"/>
        <v>36.949136504481316</v>
      </c>
    </row>
    <row r="50" spans="1:8">
      <c r="A50" s="7" t="s">
        <v>53</v>
      </c>
      <c r="B50" s="58">
        <f t="shared" ref="B50:H50" si="5">(B27/B22)^(1/5)*100-100</f>
        <v>4.8873623353837985</v>
      </c>
      <c r="C50" s="58">
        <f t="shared" si="5"/>
        <v>3.8425588484641224</v>
      </c>
      <c r="D50" s="58">
        <f t="shared" si="5"/>
        <v>2.5467522662291771</v>
      </c>
      <c r="E50" s="58">
        <f t="shared" si="5"/>
        <v>6.0422038629322117</v>
      </c>
      <c r="F50" s="58">
        <f t="shared" si="5"/>
        <v>5.0681687911435631</v>
      </c>
      <c r="G50" s="58">
        <f t="shared" si="5"/>
        <v>1.6900121016628162</v>
      </c>
      <c r="H50" s="58">
        <f t="shared" si="5"/>
        <v>4.3291477966670442</v>
      </c>
    </row>
    <row r="51" spans="1:8">
      <c r="A51" s="66"/>
      <c r="B51" s="66"/>
      <c r="C51" s="66"/>
      <c r="D51" s="66"/>
      <c r="E51" s="66"/>
      <c r="F51" s="66"/>
      <c r="G51" s="66"/>
      <c r="H51" s="66"/>
    </row>
    <row r="52" spans="1:8" ht="15.6" customHeight="1">
      <c r="A52" s="5" t="s">
        <v>40</v>
      </c>
      <c r="B52" s="23"/>
      <c r="C52" s="23"/>
      <c r="D52" s="23"/>
      <c r="E52" s="23"/>
      <c r="F52" s="23"/>
      <c r="G52" s="23"/>
      <c r="H52" s="23"/>
    </row>
    <row r="53" spans="1:8" ht="15.6" customHeight="1">
      <c r="A53" s="22" t="s">
        <v>11</v>
      </c>
      <c r="B53" s="3"/>
      <c r="C53" s="3"/>
      <c r="D53" s="3"/>
      <c r="E53" s="3"/>
      <c r="F53" s="3"/>
      <c r="G53" s="3"/>
      <c r="H53" s="3"/>
    </row>
    <row r="54" spans="1:8" ht="15.6" customHeight="1">
      <c r="A54" s="22" t="s">
        <v>37</v>
      </c>
      <c r="B54" s="3"/>
      <c r="C54" s="3"/>
      <c r="D54" s="3"/>
      <c r="E54" s="3"/>
      <c r="F54" s="3"/>
      <c r="G54" s="3"/>
      <c r="H54" s="3"/>
    </row>
    <row r="55" spans="1:8">
      <c r="B55" s="21"/>
      <c r="C55" s="21"/>
      <c r="D55" s="21"/>
      <c r="E55" s="21"/>
      <c r="F55" s="21"/>
      <c r="G55" s="21"/>
    </row>
    <row r="56" spans="1:8">
      <c r="B56" s="21"/>
      <c r="C56" s="21"/>
      <c r="D56" s="21"/>
      <c r="E56" s="21"/>
      <c r="F56" s="21"/>
      <c r="G56" s="21"/>
      <c r="H56" s="21"/>
    </row>
    <row r="57" spans="1:8">
      <c r="B57" s="21"/>
      <c r="C57" s="21"/>
      <c r="D57" s="21"/>
      <c r="E57" s="21"/>
      <c r="F57" s="21"/>
      <c r="G57" s="21"/>
    </row>
    <row r="58" spans="1:8">
      <c r="B58" s="21"/>
      <c r="C58" s="21"/>
      <c r="D58" s="21"/>
      <c r="E58" s="21"/>
      <c r="F58" s="21"/>
      <c r="G58" s="21"/>
    </row>
    <row r="59" spans="1:8">
      <c r="B59" s="21"/>
      <c r="C59" s="21"/>
      <c r="D59" s="21"/>
      <c r="E59" s="21"/>
      <c r="F59" s="21"/>
      <c r="G59" s="21"/>
    </row>
    <row r="60" spans="1:8">
      <c r="B60" s="21"/>
      <c r="C60" s="21"/>
      <c r="D60" s="21"/>
      <c r="E60" s="21"/>
      <c r="F60" s="21"/>
      <c r="G60" s="21"/>
    </row>
    <row r="61" spans="1:8">
      <c r="B61" s="21"/>
      <c r="C61" s="21"/>
      <c r="D61" s="21"/>
      <c r="E61" s="21"/>
      <c r="F61" s="21"/>
      <c r="G61" s="21"/>
    </row>
    <row r="64" spans="1:8">
      <c r="B64" s="20"/>
      <c r="C64" s="20"/>
      <c r="D64" s="20"/>
      <c r="E64" s="20"/>
      <c r="F64" s="20"/>
      <c r="G64" s="20"/>
    </row>
  </sheetData>
  <mergeCells count="2">
    <mergeCell ref="A29:H29"/>
    <mergeCell ref="A46:H46"/>
  </mergeCells>
  <phoneticPr fontId="15" type="noConversion"/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E59075CB8AAE4281923CD804FF4F41" ma:contentTypeVersion="18" ma:contentTypeDescription="Create a new document." ma:contentTypeScope="" ma:versionID="fb70c03df4a417e1da846c9586274329">
  <xsd:schema xmlns:xsd="http://www.w3.org/2001/XMLSchema" xmlns:xs="http://www.w3.org/2001/XMLSchema" xmlns:p="http://schemas.microsoft.com/office/2006/metadata/properties" xmlns:ns2="84193d32-96af-42bb-9a8d-e389b6b013dc" xmlns:ns3="932d29ee-28c9-41bc-b9e4-7f2eba331d28" targetNamespace="http://schemas.microsoft.com/office/2006/metadata/properties" ma:root="true" ma:fieldsID="c6b0820de3d16b3bb4d7175b3da0f41d" ns2:_="" ns3:_="">
    <xsd:import namespace="84193d32-96af-42bb-9a8d-e389b6b013dc"/>
    <xsd:import namespace="932d29ee-28c9-41bc-b9e4-7f2eba331d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93d32-96af-42bb-9a8d-e389b6b013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735d107-6f3a-4882-a73a-9dce38ae0c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d29ee-28c9-41bc-b9e4-7f2eba331d2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0bbb1a7-ebd1-464a-bd5b-b0b856b08cda}" ma:internalName="TaxCatchAll" ma:showField="CatchAllData" ma:web="932d29ee-28c9-41bc-b9e4-7f2eba331d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193d32-96af-42bb-9a8d-e389b6b013dc">
      <Terms xmlns="http://schemas.microsoft.com/office/infopath/2007/PartnerControls"/>
    </lcf76f155ced4ddcb4097134ff3c332f>
    <TaxCatchAll xmlns="932d29ee-28c9-41bc-b9e4-7f2eba331d2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9ACFB4-09DD-4313-8B90-8B5827859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193d32-96af-42bb-9a8d-e389b6b013dc"/>
    <ds:schemaRef ds:uri="932d29ee-28c9-41bc-b9e4-7f2eba331d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D447DA-BC95-4537-9AD6-C00D63C6AB98}">
  <ds:schemaRefs>
    <ds:schemaRef ds:uri="http://www.w3.org/XML/1998/namespace"/>
    <ds:schemaRef ds:uri="http://schemas.microsoft.com/office/infopath/2007/PartnerControls"/>
    <ds:schemaRef ds:uri="http://purl.org/dc/elements/1.1/"/>
    <ds:schemaRef ds:uri="932d29ee-28c9-41bc-b9e4-7f2eba331d28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84193d32-96af-42bb-9a8d-e389b6b013dc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58C4281-DA68-4050-BEAC-A95B7EE26F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Tourism forecast overview </vt:lpstr>
      <vt:lpstr>Arrivals by market</vt:lpstr>
      <vt:lpstr>Arrivals by purpose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Corrine-Rose [Brisbane]</dc:creator>
  <cp:keywords/>
  <dc:description/>
  <cp:lastModifiedBy>Silas-Irvine [Canberra]</cp:lastModifiedBy>
  <cp:revision/>
  <dcterms:created xsi:type="dcterms:W3CDTF">2023-06-07T01:03:53Z</dcterms:created>
  <dcterms:modified xsi:type="dcterms:W3CDTF">2025-12-05T04:30:09Z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0x010100BCE59075CB8AAE4281923CD804FF4F41</vt:lpwstr>
  </property>
  <property fmtid="{D5CDD505-2E9C-101B-9397-08002B2CF9AE}" pid="3" name="MediaServiceImageTags">
    <vt:lpwstr/>
  </property>
  <property fmtid="{D5CDD505-2E9C-101B-9397-08002B2CF9AE}" pid="4" name="MSIP_Label_72160a83-df68-4146-9dd5-ccaae79426db_Enabled">
    <vt:lpwstr>true</vt:lpwstr>
  </property>
  <property fmtid="{D5CDD505-2E9C-101B-9397-08002B2CF9AE}" pid="5" name="MSIP_Label_72160a83-df68-4146-9dd5-ccaae79426db_SetDate">
    <vt:lpwstr>2024-11-04T03:11:18Z</vt:lpwstr>
  </property>
  <property fmtid="{D5CDD505-2E9C-101B-9397-08002B2CF9AE}" pid="6" name="MSIP_Label_72160a83-df68-4146-9dd5-ccaae79426db_Method">
    <vt:lpwstr>Privileged</vt:lpwstr>
  </property>
  <property fmtid="{D5CDD505-2E9C-101B-9397-08002B2CF9AE}" pid="7" name="MSIP_Label_72160a83-df68-4146-9dd5-ccaae79426db_Name">
    <vt:lpwstr>OFFICIAL</vt:lpwstr>
  </property>
  <property fmtid="{D5CDD505-2E9C-101B-9397-08002B2CF9AE}" pid="8" name="MSIP_Label_72160a83-df68-4146-9dd5-ccaae79426db_SiteId">
    <vt:lpwstr>c6ba7d27-a97a-40a4-82e4-4d23131de9f4</vt:lpwstr>
  </property>
  <property fmtid="{D5CDD505-2E9C-101B-9397-08002B2CF9AE}" pid="9" name="MSIP_Label_72160a83-df68-4146-9dd5-ccaae79426db_ActionId">
    <vt:lpwstr>116047b9-8e7d-4d86-bde0-ff168b9da3e4</vt:lpwstr>
  </property>
  <property fmtid="{D5CDD505-2E9C-101B-9397-08002B2CF9AE}" pid="10" name="MSIP_Label_72160a83-df68-4146-9dd5-ccaae79426db_ContentBits">
    <vt:lpwstr>3</vt:lpwstr>
  </property>
</Properties>
</file>