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https://austrade-my.sharepoint.com/personal/silas_irvine_austrade_gov_au/Documents/Desktop/"/>
    </mc:Choice>
  </mc:AlternateContent>
  <xr:revisionPtr revIDLastSave="0" documentId="8_{CA5AF4FB-A2E1-44C0-B142-C21AB3E4D044}" xr6:coauthVersionLast="47" xr6:coauthVersionMax="47" xr10:uidLastSave="{00000000-0000-0000-0000-000000000000}"/>
  <bookViews>
    <workbookView xWindow="1470" yWindow="1470" windowWidth="23685" windowHeight="14475" tabRatio="834" activeTab="1" xr2:uid="{07F40E26-E4E5-4AAE-9C88-16F59E76FA71}"/>
  </bookViews>
  <sheets>
    <sheet name="Table A1 Forecast overview" sheetId="1" r:id="rId1"/>
    <sheet name="Table A2 Int. arrivals by marke" sheetId="2" r:id="rId2"/>
    <sheet name="Table A3 Int Arrivals by purpos" sheetId="3" r:id="rId3"/>
    <sheet name="Table A3-1 Int Arrivals_NZ " sheetId="6" r:id="rId4"/>
    <sheet name="Table A3-2 Int Arrivals_China" sheetId="5" r:id="rId5"/>
    <sheet name="Table A3-3 Int Arrivals_USA" sheetId="7" r:id="rId6"/>
    <sheet name="Table A3-4 Int Arrivals_UK" sheetId="8" r:id="rId7"/>
    <sheet name="Table A3-5 Int Arrivals_India" sheetId="9" r:id="rId8"/>
    <sheet name="Table A3-6 Int Arrivals_SEA" sheetId="10" r:id="rId9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5" i="1" l="1"/>
  <c r="D45" i="1"/>
  <c r="E45" i="1"/>
  <c r="F45" i="1"/>
  <c r="G45" i="1"/>
  <c r="H45" i="1"/>
  <c r="I45" i="1"/>
  <c r="J45" i="1"/>
  <c r="K45" i="1"/>
  <c r="L45" i="1"/>
  <c r="C46" i="1"/>
  <c r="D46" i="1"/>
  <c r="E46" i="1"/>
  <c r="F46" i="1"/>
  <c r="G46" i="1"/>
  <c r="H46" i="1"/>
  <c r="I46" i="1"/>
  <c r="J46" i="1"/>
  <c r="K46" i="1"/>
  <c r="L46" i="1"/>
  <c r="C47" i="1"/>
  <c r="D47" i="1"/>
  <c r="E47" i="1"/>
  <c r="F47" i="1"/>
  <c r="G47" i="1"/>
  <c r="H47" i="1"/>
  <c r="I47" i="1"/>
  <c r="J47" i="1"/>
  <c r="K47" i="1"/>
  <c r="L47" i="1"/>
  <c r="C48" i="1"/>
  <c r="D48" i="1"/>
  <c r="E48" i="1"/>
  <c r="F48" i="1"/>
  <c r="G48" i="1"/>
  <c r="H48" i="1"/>
  <c r="I48" i="1"/>
  <c r="J48" i="1"/>
  <c r="K48" i="1"/>
  <c r="L48" i="1"/>
  <c r="C30" i="1" l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E30" i="1"/>
  <c r="F30" i="1"/>
  <c r="G30" i="1"/>
  <c r="H30" i="1"/>
  <c r="I30" i="1"/>
  <c r="J30" i="1"/>
  <c r="K30" i="1"/>
  <c r="L30" i="1"/>
  <c r="E31" i="1"/>
  <c r="F31" i="1"/>
  <c r="G31" i="1"/>
  <c r="H31" i="1"/>
  <c r="I31" i="1"/>
  <c r="J31" i="1"/>
  <c r="K31" i="1"/>
  <c r="L31" i="1"/>
  <c r="E32" i="1"/>
  <c r="F32" i="1"/>
  <c r="G32" i="1"/>
  <c r="H32" i="1"/>
  <c r="I32" i="1"/>
  <c r="J32" i="1"/>
  <c r="K32" i="1"/>
  <c r="L32" i="1"/>
  <c r="E33" i="1"/>
  <c r="F33" i="1"/>
  <c r="G33" i="1"/>
  <c r="H33" i="1"/>
  <c r="I33" i="1"/>
  <c r="J33" i="1"/>
  <c r="K33" i="1"/>
  <c r="L33" i="1"/>
  <c r="E34" i="1"/>
  <c r="F34" i="1"/>
  <c r="G34" i="1"/>
  <c r="H34" i="1"/>
  <c r="I34" i="1"/>
  <c r="J34" i="1"/>
  <c r="K34" i="1"/>
  <c r="L34" i="1"/>
  <c r="E35" i="1"/>
  <c r="F35" i="1"/>
  <c r="G35" i="1"/>
  <c r="H35" i="1"/>
  <c r="I35" i="1"/>
  <c r="J35" i="1"/>
  <c r="K35" i="1"/>
  <c r="L35" i="1"/>
  <c r="E36" i="1"/>
  <c r="F36" i="1"/>
  <c r="G36" i="1"/>
  <c r="H36" i="1"/>
  <c r="I36" i="1"/>
  <c r="J36" i="1"/>
  <c r="K36" i="1"/>
  <c r="L36" i="1"/>
  <c r="E37" i="1"/>
  <c r="F37" i="1"/>
  <c r="G37" i="1"/>
  <c r="H37" i="1"/>
  <c r="I37" i="1"/>
  <c r="J37" i="1"/>
  <c r="K37" i="1"/>
  <c r="L37" i="1"/>
  <c r="E38" i="1"/>
  <c r="F38" i="1"/>
  <c r="G38" i="1"/>
  <c r="H38" i="1"/>
  <c r="I38" i="1"/>
  <c r="J38" i="1"/>
  <c r="K38" i="1"/>
  <c r="L38" i="1"/>
  <c r="E39" i="1"/>
  <c r="F39" i="1"/>
  <c r="G39" i="1"/>
  <c r="H39" i="1"/>
  <c r="I39" i="1"/>
  <c r="J39" i="1"/>
  <c r="K39" i="1"/>
  <c r="L39" i="1"/>
  <c r="E40" i="1"/>
  <c r="F40" i="1"/>
  <c r="G40" i="1"/>
  <c r="H40" i="1"/>
  <c r="I40" i="1"/>
  <c r="J40" i="1"/>
  <c r="K40" i="1"/>
  <c r="L40" i="1"/>
  <c r="E41" i="1"/>
  <c r="F41" i="1"/>
  <c r="G41" i="1"/>
  <c r="H41" i="1"/>
  <c r="I41" i="1"/>
  <c r="J41" i="1"/>
  <c r="K41" i="1"/>
  <c r="L41" i="1"/>
  <c r="E42" i="1"/>
  <c r="F42" i="1"/>
  <c r="G42" i="1"/>
  <c r="H42" i="1"/>
  <c r="I42" i="1"/>
  <c r="J42" i="1"/>
  <c r="K42" i="1"/>
  <c r="L42" i="1"/>
  <c r="E43" i="1"/>
  <c r="F43" i="1"/>
  <c r="G43" i="1"/>
  <c r="H43" i="1"/>
  <c r="I43" i="1"/>
  <c r="J43" i="1"/>
  <c r="K43" i="1"/>
  <c r="L43" i="1"/>
  <c r="B38" i="10" l="1"/>
  <c r="B37" i="10"/>
  <c r="H39" i="9"/>
  <c r="H38" i="9"/>
  <c r="B39" i="9"/>
  <c r="B37" i="9"/>
  <c r="B38" i="8"/>
  <c r="B37" i="8"/>
  <c r="B39" i="6"/>
  <c r="B38" i="6"/>
  <c r="B37" i="6"/>
  <c r="B39" i="2"/>
  <c r="B38" i="2"/>
  <c r="B37" i="2"/>
  <c r="B48" i="1"/>
  <c r="B45" i="1"/>
  <c r="B43" i="1"/>
  <c r="B38" i="1"/>
  <c r="B37" i="1"/>
  <c r="D46" i="7"/>
  <c r="H46" i="6"/>
  <c r="H46" i="5"/>
  <c r="H46" i="7"/>
  <c r="H46" i="8"/>
  <c r="H46" i="9"/>
  <c r="H46" i="10"/>
  <c r="G46" i="10"/>
  <c r="F46" i="10"/>
  <c r="E46" i="10"/>
  <c r="D46" i="10"/>
  <c r="C46" i="10"/>
  <c r="B46" i="10"/>
  <c r="G46" i="9"/>
  <c r="F46" i="9"/>
  <c r="E46" i="9"/>
  <c r="D46" i="9"/>
  <c r="C46" i="9"/>
  <c r="B46" i="9"/>
  <c r="G46" i="8"/>
  <c r="F46" i="8"/>
  <c r="E46" i="8"/>
  <c r="D46" i="8"/>
  <c r="C46" i="8"/>
  <c r="B46" i="8"/>
  <c r="G46" i="7"/>
  <c r="F46" i="7"/>
  <c r="E46" i="7"/>
  <c r="C46" i="7"/>
  <c r="B46" i="7"/>
  <c r="G46" i="5"/>
  <c r="F46" i="5"/>
  <c r="E46" i="5"/>
  <c r="D46" i="5"/>
  <c r="C46" i="5"/>
  <c r="B46" i="5"/>
  <c r="G46" i="6"/>
  <c r="F46" i="6"/>
  <c r="E46" i="6"/>
  <c r="D46" i="6"/>
  <c r="C46" i="6"/>
  <c r="B46" i="6"/>
  <c r="W48" i="2"/>
  <c r="X48" i="2"/>
  <c r="Y48" i="2"/>
  <c r="W49" i="2"/>
  <c r="X49" i="2"/>
  <c r="Y49" i="2"/>
  <c r="W47" i="2"/>
  <c r="X47" i="2"/>
  <c r="Y47" i="2"/>
  <c r="C46" i="2"/>
  <c r="D46" i="2"/>
  <c r="E46" i="2"/>
  <c r="F46" i="2"/>
  <c r="G46" i="2"/>
  <c r="H46" i="2"/>
  <c r="I46" i="2"/>
  <c r="J46" i="2"/>
  <c r="K46" i="2"/>
  <c r="L46" i="2"/>
  <c r="M46" i="2"/>
  <c r="N46" i="2"/>
  <c r="O46" i="2"/>
  <c r="P46" i="2"/>
  <c r="Q46" i="2"/>
  <c r="R46" i="2"/>
  <c r="S46" i="2"/>
  <c r="T46" i="2"/>
  <c r="U46" i="2"/>
  <c r="V46" i="2"/>
  <c r="W46" i="2"/>
  <c r="X46" i="2"/>
  <c r="Y46" i="2"/>
  <c r="Z46" i="2"/>
  <c r="B46" i="2"/>
  <c r="C46" i="3"/>
  <c r="D46" i="3"/>
  <c r="E46" i="3"/>
  <c r="F46" i="3"/>
  <c r="G46" i="3"/>
  <c r="H46" i="3"/>
  <c r="B46" i="3"/>
  <c r="B31" i="6" l="1"/>
  <c r="C31" i="6"/>
  <c r="D31" i="6"/>
  <c r="E31" i="6"/>
  <c r="F31" i="6"/>
  <c r="G31" i="6"/>
  <c r="H31" i="6"/>
  <c r="B32" i="6"/>
  <c r="C32" i="6"/>
  <c r="D32" i="6"/>
  <c r="E32" i="6"/>
  <c r="F32" i="6"/>
  <c r="G32" i="6"/>
  <c r="H32" i="6"/>
  <c r="B33" i="6"/>
  <c r="C33" i="6"/>
  <c r="D33" i="6"/>
  <c r="E33" i="6"/>
  <c r="F33" i="6"/>
  <c r="G33" i="6"/>
  <c r="H33" i="6"/>
  <c r="B34" i="6"/>
  <c r="C34" i="6"/>
  <c r="D34" i="6"/>
  <c r="E34" i="6"/>
  <c r="F34" i="6"/>
  <c r="G34" i="6"/>
  <c r="H34" i="6"/>
  <c r="B35" i="6"/>
  <c r="C35" i="6"/>
  <c r="D35" i="6"/>
  <c r="E35" i="6"/>
  <c r="F35" i="6"/>
  <c r="G35" i="6"/>
  <c r="H35" i="6"/>
  <c r="B36" i="6"/>
  <c r="C36" i="6"/>
  <c r="D36" i="6"/>
  <c r="E36" i="6"/>
  <c r="F36" i="6"/>
  <c r="G36" i="6"/>
  <c r="H36" i="6"/>
  <c r="C37" i="6"/>
  <c r="D37" i="6"/>
  <c r="E37" i="6"/>
  <c r="F37" i="6"/>
  <c r="G37" i="6"/>
  <c r="H37" i="6"/>
  <c r="C38" i="6"/>
  <c r="D38" i="6"/>
  <c r="E38" i="6"/>
  <c r="F38" i="6"/>
  <c r="G38" i="6"/>
  <c r="H38" i="6"/>
  <c r="C39" i="6"/>
  <c r="D39" i="6"/>
  <c r="E39" i="6"/>
  <c r="F39" i="6"/>
  <c r="G39" i="6"/>
  <c r="H39" i="6"/>
  <c r="B40" i="6"/>
  <c r="C40" i="6"/>
  <c r="D40" i="6"/>
  <c r="E40" i="6"/>
  <c r="F40" i="6"/>
  <c r="G40" i="6"/>
  <c r="H40" i="6"/>
  <c r="B41" i="6"/>
  <c r="C41" i="6"/>
  <c r="D41" i="6"/>
  <c r="E41" i="6"/>
  <c r="F41" i="6"/>
  <c r="G41" i="6"/>
  <c r="H41" i="6"/>
  <c r="B42" i="6"/>
  <c r="C42" i="6"/>
  <c r="D42" i="6"/>
  <c r="E42" i="6"/>
  <c r="F42" i="6"/>
  <c r="G42" i="6"/>
  <c r="H42" i="6"/>
  <c r="B43" i="6"/>
  <c r="C43" i="6"/>
  <c r="D43" i="6"/>
  <c r="E43" i="6"/>
  <c r="F43" i="6"/>
  <c r="G43" i="6"/>
  <c r="H43" i="6"/>
  <c r="C30" i="6"/>
  <c r="D30" i="6"/>
  <c r="E30" i="6"/>
  <c r="F30" i="6"/>
  <c r="G30" i="6"/>
  <c r="H30" i="6"/>
  <c r="B30" i="6"/>
  <c r="B31" i="5"/>
  <c r="C31" i="5"/>
  <c r="D31" i="5"/>
  <c r="E31" i="5"/>
  <c r="F31" i="5"/>
  <c r="G31" i="5"/>
  <c r="H31" i="5"/>
  <c r="B32" i="5"/>
  <c r="C32" i="5"/>
  <c r="D32" i="5"/>
  <c r="E32" i="5"/>
  <c r="F32" i="5"/>
  <c r="G32" i="5"/>
  <c r="H32" i="5"/>
  <c r="B33" i="5"/>
  <c r="C33" i="5"/>
  <c r="D33" i="5"/>
  <c r="E33" i="5"/>
  <c r="F33" i="5"/>
  <c r="G33" i="5"/>
  <c r="H33" i="5"/>
  <c r="B34" i="5"/>
  <c r="C34" i="5"/>
  <c r="D34" i="5"/>
  <c r="E34" i="5"/>
  <c r="F34" i="5"/>
  <c r="G34" i="5"/>
  <c r="H34" i="5"/>
  <c r="B35" i="5"/>
  <c r="C35" i="5"/>
  <c r="D35" i="5"/>
  <c r="E35" i="5"/>
  <c r="F35" i="5"/>
  <c r="G35" i="5"/>
  <c r="H35" i="5"/>
  <c r="B36" i="5"/>
  <c r="C36" i="5"/>
  <c r="D36" i="5"/>
  <c r="E36" i="5"/>
  <c r="F36" i="5"/>
  <c r="G36" i="5"/>
  <c r="H36" i="5"/>
  <c r="B37" i="5"/>
  <c r="C37" i="5"/>
  <c r="D37" i="5"/>
  <c r="E37" i="5"/>
  <c r="F37" i="5"/>
  <c r="G37" i="5"/>
  <c r="H37" i="5"/>
  <c r="B38" i="5"/>
  <c r="C38" i="5"/>
  <c r="D38" i="5"/>
  <c r="E38" i="5"/>
  <c r="F38" i="5"/>
  <c r="G38" i="5"/>
  <c r="H38" i="5"/>
  <c r="B39" i="5"/>
  <c r="C39" i="5"/>
  <c r="D39" i="5"/>
  <c r="E39" i="5"/>
  <c r="F39" i="5"/>
  <c r="G39" i="5"/>
  <c r="H39" i="5"/>
  <c r="B40" i="5"/>
  <c r="C40" i="5"/>
  <c r="D40" i="5"/>
  <c r="E40" i="5"/>
  <c r="F40" i="5"/>
  <c r="G40" i="5"/>
  <c r="H40" i="5"/>
  <c r="B41" i="5"/>
  <c r="C41" i="5"/>
  <c r="D41" i="5"/>
  <c r="E41" i="5"/>
  <c r="F41" i="5"/>
  <c r="G41" i="5"/>
  <c r="H41" i="5"/>
  <c r="B42" i="5"/>
  <c r="C42" i="5"/>
  <c r="D42" i="5"/>
  <c r="E42" i="5"/>
  <c r="F42" i="5"/>
  <c r="G42" i="5"/>
  <c r="H42" i="5"/>
  <c r="B43" i="5"/>
  <c r="C43" i="5"/>
  <c r="D43" i="5"/>
  <c r="E43" i="5"/>
  <c r="F43" i="5"/>
  <c r="G43" i="5"/>
  <c r="H43" i="5"/>
  <c r="C30" i="5"/>
  <c r="D30" i="5"/>
  <c r="E30" i="5"/>
  <c r="F30" i="5"/>
  <c r="G30" i="5"/>
  <c r="H30" i="5"/>
  <c r="B30" i="5"/>
  <c r="B31" i="7"/>
  <c r="C31" i="7"/>
  <c r="D31" i="7"/>
  <c r="E31" i="7"/>
  <c r="F31" i="7"/>
  <c r="G31" i="7"/>
  <c r="H31" i="7"/>
  <c r="B32" i="7"/>
  <c r="C32" i="7"/>
  <c r="D32" i="7"/>
  <c r="E32" i="7"/>
  <c r="F32" i="7"/>
  <c r="G32" i="7"/>
  <c r="H32" i="7"/>
  <c r="B33" i="7"/>
  <c r="C33" i="7"/>
  <c r="D33" i="7"/>
  <c r="E33" i="7"/>
  <c r="F33" i="7"/>
  <c r="G33" i="7"/>
  <c r="H33" i="7"/>
  <c r="B34" i="7"/>
  <c r="C34" i="7"/>
  <c r="D34" i="7"/>
  <c r="E34" i="7"/>
  <c r="F34" i="7"/>
  <c r="G34" i="7"/>
  <c r="H34" i="7"/>
  <c r="B35" i="7"/>
  <c r="C35" i="7"/>
  <c r="D35" i="7"/>
  <c r="E35" i="7"/>
  <c r="F35" i="7"/>
  <c r="G35" i="7"/>
  <c r="H35" i="7"/>
  <c r="B36" i="7"/>
  <c r="C36" i="7"/>
  <c r="D36" i="7"/>
  <c r="E36" i="7"/>
  <c r="F36" i="7"/>
  <c r="G36" i="7"/>
  <c r="H36" i="7"/>
  <c r="B37" i="7"/>
  <c r="C37" i="7"/>
  <c r="D37" i="7"/>
  <c r="E37" i="7"/>
  <c r="F37" i="7"/>
  <c r="G37" i="7"/>
  <c r="H37" i="7"/>
  <c r="B38" i="7"/>
  <c r="C38" i="7"/>
  <c r="D38" i="7"/>
  <c r="E38" i="7"/>
  <c r="F38" i="7"/>
  <c r="G38" i="7"/>
  <c r="H38" i="7"/>
  <c r="B39" i="7"/>
  <c r="C39" i="7"/>
  <c r="D39" i="7"/>
  <c r="E39" i="7"/>
  <c r="F39" i="7"/>
  <c r="G39" i="7"/>
  <c r="H39" i="7"/>
  <c r="B40" i="7"/>
  <c r="C40" i="7"/>
  <c r="D40" i="7"/>
  <c r="E40" i="7"/>
  <c r="F40" i="7"/>
  <c r="G40" i="7"/>
  <c r="H40" i="7"/>
  <c r="B41" i="7"/>
  <c r="C41" i="7"/>
  <c r="D41" i="7"/>
  <c r="E41" i="7"/>
  <c r="F41" i="7"/>
  <c r="G41" i="7"/>
  <c r="H41" i="7"/>
  <c r="B42" i="7"/>
  <c r="C42" i="7"/>
  <c r="D42" i="7"/>
  <c r="E42" i="7"/>
  <c r="F42" i="7"/>
  <c r="G42" i="7"/>
  <c r="H42" i="7"/>
  <c r="B43" i="7"/>
  <c r="C43" i="7"/>
  <c r="D43" i="7"/>
  <c r="E43" i="7"/>
  <c r="F43" i="7"/>
  <c r="G43" i="7"/>
  <c r="H43" i="7"/>
  <c r="C30" i="7"/>
  <c r="D30" i="7"/>
  <c r="E30" i="7"/>
  <c r="F30" i="7"/>
  <c r="G30" i="7"/>
  <c r="H30" i="7"/>
  <c r="B30" i="7"/>
  <c r="B31" i="8"/>
  <c r="C31" i="8"/>
  <c r="D31" i="8"/>
  <c r="E31" i="8"/>
  <c r="F31" i="8"/>
  <c r="G31" i="8"/>
  <c r="H31" i="8"/>
  <c r="B32" i="8"/>
  <c r="C32" i="8"/>
  <c r="D32" i="8"/>
  <c r="E32" i="8"/>
  <c r="F32" i="8"/>
  <c r="G32" i="8"/>
  <c r="H32" i="8"/>
  <c r="B33" i="8"/>
  <c r="C33" i="8"/>
  <c r="D33" i="8"/>
  <c r="E33" i="8"/>
  <c r="F33" i="8"/>
  <c r="G33" i="8"/>
  <c r="H33" i="8"/>
  <c r="B34" i="8"/>
  <c r="C34" i="8"/>
  <c r="D34" i="8"/>
  <c r="E34" i="8"/>
  <c r="F34" i="8"/>
  <c r="G34" i="8"/>
  <c r="H34" i="8"/>
  <c r="B35" i="8"/>
  <c r="C35" i="8"/>
  <c r="D35" i="8"/>
  <c r="E35" i="8"/>
  <c r="F35" i="8"/>
  <c r="G35" i="8"/>
  <c r="H35" i="8"/>
  <c r="B36" i="8"/>
  <c r="C36" i="8"/>
  <c r="D36" i="8"/>
  <c r="E36" i="8"/>
  <c r="F36" i="8"/>
  <c r="G36" i="8"/>
  <c r="H36" i="8"/>
  <c r="C37" i="8"/>
  <c r="D37" i="8"/>
  <c r="E37" i="8"/>
  <c r="F37" i="8"/>
  <c r="G37" i="8"/>
  <c r="H37" i="8"/>
  <c r="C38" i="8"/>
  <c r="D38" i="8"/>
  <c r="E38" i="8"/>
  <c r="F38" i="8"/>
  <c r="G38" i="8"/>
  <c r="H38" i="8"/>
  <c r="B39" i="8"/>
  <c r="C39" i="8"/>
  <c r="D39" i="8"/>
  <c r="E39" i="8"/>
  <c r="F39" i="8"/>
  <c r="G39" i="8"/>
  <c r="H39" i="8"/>
  <c r="B40" i="8"/>
  <c r="C40" i="8"/>
  <c r="D40" i="8"/>
  <c r="E40" i="8"/>
  <c r="F40" i="8"/>
  <c r="G40" i="8"/>
  <c r="H40" i="8"/>
  <c r="B41" i="8"/>
  <c r="C41" i="8"/>
  <c r="D41" i="8"/>
  <c r="E41" i="8"/>
  <c r="F41" i="8"/>
  <c r="G41" i="8"/>
  <c r="H41" i="8"/>
  <c r="B42" i="8"/>
  <c r="C42" i="8"/>
  <c r="D42" i="8"/>
  <c r="E42" i="8"/>
  <c r="F42" i="8"/>
  <c r="G42" i="8"/>
  <c r="H42" i="8"/>
  <c r="B43" i="8"/>
  <c r="C43" i="8"/>
  <c r="D43" i="8"/>
  <c r="E43" i="8"/>
  <c r="F43" i="8"/>
  <c r="G43" i="8"/>
  <c r="H43" i="8"/>
  <c r="C30" i="8"/>
  <c r="D30" i="8"/>
  <c r="E30" i="8"/>
  <c r="F30" i="8"/>
  <c r="G30" i="8"/>
  <c r="H30" i="8"/>
  <c r="B30" i="8"/>
  <c r="B31" i="9"/>
  <c r="C31" i="9"/>
  <c r="D31" i="9"/>
  <c r="E31" i="9"/>
  <c r="F31" i="9"/>
  <c r="G31" i="9"/>
  <c r="H31" i="9"/>
  <c r="B32" i="9"/>
  <c r="C32" i="9"/>
  <c r="D32" i="9"/>
  <c r="E32" i="9"/>
  <c r="F32" i="9"/>
  <c r="G32" i="9"/>
  <c r="H32" i="9"/>
  <c r="B33" i="9"/>
  <c r="C33" i="9"/>
  <c r="D33" i="9"/>
  <c r="E33" i="9"/>
  <c r="F33" i="9"/>
  <c r="G33" i="9"/>
  <c r="H33" i="9"/>
  <c r="B34" i="9"/>
  <c r="C34" i="9"/>
  <c r="D34" i="9"/>
  <c r="E34" i="9"/>
  <c r="F34" i="9"/>
  <c r="G34" i="9"/>
  <c r="H34" i="9"/>
  <c r="B35" i="9"/>
  <c r="C35" i="9"/>
  <c r="D35" i="9"/>
  <c r="E35" i="9"/>
  <c r="F35" i="9"/>
  <c r="G35" i="9"/>
  <c r="H35" i="9"/>
  <c r="B36" i="9"/>
  <c r="C36" i="9"/>
  <c r="D36" i="9"/>
  <c r="E36" i="9"/>
  <c r="F36" i="9"/>
  <c r="G36" i="9"/>
  <c r="H36" i="9"/>
  <c r="C37" i="9"/>
  <c r="D37" i="9"/>
  <c r="E37" i="9"/>
  <c r="F37" i="9"/>
  <c r="G37" i="9"/>
  <c r="H37" i="9"/>
  <c r="B38" i="9"/>
  <c r="C38" i="9"/>
  <c r="D38" i="9"/>
  <c r="E38" i="9"/>
  <c r="F38" i="9"/>
  <c r="G38" i="9"/>
  <c r="C39" i="9"/>
  <c r="D39" i="9"/>
  <c r="E39" i="9"/>
  <c r="F39" i="9"/>
  <c r="G39" i="9"/>
  <c r="B40" i="9"/>
  <c r="C40" i="9"/>
  <c r="D40" i="9"/>
  <c r="E40" i="9"/>
  <c r="F40" i="9"/>
  <c r="G40" i="9"/>
  <c r="H40" i="9"/>
  <c r="B41" i="9"/>
  <c r="C41" i="9"/>
  <c r="D41" i="9"/>
  <c r="E41" i="9"/>
  <c r="F41" i="9"/>
  <c r="G41" i="9"/>
  <c r="H41" i="9"/>
  <c r="B42" i="9"/>
  <c r="C42" i="9"/>
  <c r="D42" i="9"/>
  <c r="E42" i="9"/>
  <c r="F42" i="9"/>
  <c r="G42" i="9"/>
  <c r="H42" i="9"/>
  <c r="B43" i="9"/>
  <c r="C43" i="9"/>
  <c r="D43" i="9"/>
  <c r="E43" i="9"/>
  <c r="F43" i="9"/>
  <c r="G43" i="9"/>
  <c r="H43" i="9"/>
  <c r="C30" i="9"/>
  <c r="D30" i="9"/>
  <c r="E30" i="9"/>
  <c r="F30" i="9"/>
  <c r="G30" i="9"/>
  <c r="H30" i="9"/>
  <c r="B30" i="9"/>
  <c r="B31" i="10"/>
  <c r="C31" i="10"/>
  <c r="D31" i="10"/>
  <c r="E31" i="10"/>
  <c r="F31" i="10"/>
  <c r="G31" i="10"/>
  <c r="H31" i="10"/>
  <c r="B32" i="10"/>
  <c r="C32" i="10"/>
  <c r="D32" i="10"/>
  <c r="E32" i="10"/>
  <c r="F32" i="10"/>
  <c r="G32" i="10"/>
  <c r="H32" i="10"/>
  <c r="B33" i="10"/>
  <c r="C33" i="10"/>
  <c r="D33" i="10"/>
  <c r="E33" i="10"/>
  <c r="F33" i="10"/>
  <c r="G33" i="10"/>
  <c r="H33" i="10"/>
  <c r="B34" i="10"/>
  <c r="C34" i="10"/>
  <c r="D34" i="10"/>
  <c r="E34" i="10"/>
  <c r="F34" i="10"/>
  <c r="G34" i="10"/>
  <c r="H34" i="10"/>
  <c r="B35" i="10"/>
  <c r="C35" i="10"/>
  <c r="D35" i="10"/>
  <c r="E35" i="10"/>
  <c r="F35" i="10"/>
  <c r="G35" i="10"/>
  <c r="H35" i="10"/>
  <c r="B36" i="10"/>
  <c r="C36" i="10"/>
  <c r="D36" i="10"/>
  <c r="E36" i="10"/>
  <c r="F36" i="10"/>
  <c r="G36" i="10"/>
  <c r="H36" i="10"/>
  <c r="C37" i="10"/>
  <c r="D37" i="10"/>
  <c r="E37" i="10"/>
  <c r="F37" i="10"/>
  <c r="G37" i="10"/>
  <c r="H37" i="10"/>
  <c r="C38" i="10"/>
  <c r="D38" i="10"/>
  <c r="E38" i="10"/>
  <c r="F38" i="10"/>
  <c r="G38" i="10"/>
  <c r="H38" i="10"/>
  <c r="B39" i="10"/>
  <c r="C39" i="10"/>
  <c r="D39" i="10"/>
  <c r="E39" i="10"/>
  <c r="F39" i="10"/>
  <c r="G39" i="10"/>
  <c r="H39" i="10"/>
  <c r="B40" i="10"/>
  <c r="C40" i="10"/>
  <c r="D40" i="10"/>
  <c r="E40" i="10"/>
  <c r="F40" i="10"/>
  <c r="G40" i="10"/>
  <c r="H40" i="10"/>
  <c r="B41" i="10"/>
  <c r="C41" i="10"/>
  <c r="D41" i="10"/>
  <c r="E41" i="10"/>
  <c r="F41" i="10"/>
  <c r="G41" i="10"/>
  <c r="H41" i="10"/>
  <c r="B42" i="10"/>
  <c r="C42" i="10"/>
  <c r="D42" i="10"/>
  <c r="E42" i="10"/>
  <c r="F42" i="10"/>
  <c r="G42" i="10"/>
  <c r="H42" i="10"/>
  <c r="B43" i="10"/>
  <c r="C43" i="10"/>
  <c r="D43" i="10"/>
  <c r="E43" i="10"/>
  <c r="F43" i="10"/>
  <c r="G43" i="10"/>
  <c r="H43" i="10"/>
  <c r="C30" i="10"/>
  <c r="D30" i="10"/>
  <c r="E30" i="10"/>
  <c r="F30" i="10"/>
  <c r="G30" i="10"/>
  <c r="H30" i="10"/>
  <c r="B30" i="10"/>
  <c r="B31" i="3" l="1"/>
  <c r="C31" i="3"/>
  <c r="D31" i="3"/>
  <c r="E31" i="3"/>
  <c r="F31" i="3"/>
  <c r="G31" i="3"/>
  <c r="H31" i="3"/>
  <c r="B32" i="3"/>
  <c r="C32" i="3"/>
  <c r="D32" i="3"/>
  <c r="E32" i="3"/>
  <c r="F32" i="3"/>
  <c r="G32" i="3"/>
  <c r="H32" i="3"/>
  <c r="B33" i="3"/>
  <c r="C33" i="3"/>
  <c r="D33" i="3"/>
  <c r="E33" i="3"/>
  <c r="F33" i="3"/>
  <c r="G33" i="3"/>
  <c r="H33" i="3"/>
  <c r="B34" i="3"/>
  <c r="C34" i="3"/>
  <c r="D34" i="3"/>
  <c r="E34" i="3"/>
  <c r="F34" i="3"/>
  <c r="G34" i="3"/>
  <c r="H34" i="3"/>
  <c r="B35" i="3"/>
  <c r="C35" i="3"/>
  <c r="D35" i="3"/>
  <c r="E35" i="3"/>
  <c r="F35" i="3"/>
  <c r="G35" i="3"/>
  <c r="H35" i="3"/>
  <c r="B36" i="3"/>
  <c r="C36" i="3"/>
  <c r="D36" i="3"/>
  <c r="E36" i="3"/>
  <c r="F36" i="3"/>
  <c r="G36" i="3"/>
  <c r="H36" i="3"/>
  <c r="B37" i="3"/>
  <c r="C37" i="3"/>
  <c r="D37" i="3"/>
  <c r="E37" i="3"/>
  <c r="F37" i="3"/>
  <c r="G37" i="3"/>
  <c r="H37" i="3"/>
  <c r="B38" i="3"/>
  <c r="C38" i="3"/>
  <c r="D38" i="3"/>
  <c r="E38" i="3"/>
  <c r="F38" i="3"/>
  <c r="G38" i="3"/>
  <c r="H38" i="3"/>
  <c r="B39" i="3"/>
  <c r="C39" i="3"/>
  <c r="D39" i="3"/>
  <c r="E39" i="3"/>
  <c r="F39" i="3"/>
  <c r="G39" i="3"/>
  <c r="H39" i="3"/>
  <c r="B40" i="3"/>
  <c r="C40" i="3"/>
  <c r="D40" i="3"/>
  <c r="E40" i="3"/>
  <c r="F40" i="3"/>
  <c r="G40" i="3"/>
  <c r="H40" i="3"/>
  <c r="B41" i="3"/>
  <c r="C41" i="3"/>
  <c r="D41" i="3"/>
  <c r="E41" i="3"/>
  <c r="F41" i="3"/>
  <c r="G41" i="3"/>
  <c r="H41" i="3"/>
  <c r="B42" i="3"/>
  <c r="C42" i="3"/>
  <c r="D42" i="3"/>
  <c r="E42" i="3"/>
  <c r="F42" i="3"/>
  <c r="G42" i="3"/>
  <c r="H42" i="3"/>
  <c r="B43" i="3"/>
  <c r="C43" i="3"/>
  <c r="D43" i="3"/>
  <c r="E43" i="3"/>
  <c r="F43" i="3"/>
  <c r="G43" i="3"/>
  <c r="H43" i="3"/>
  <c r="C30" i="3"/>
  <c r="D30" i="3"/>
  <c r="E30" i="3"/>
  <c r="F30" i="3"/>
  <c r="G30" i="3"/>
  <c r="H30" i="3"/>
  <c r="B30" i="3"/>
  <c r="B31" i="2"/>
  <c r="C31" i="2"/>
  <c r="D31" i="2"/>
  <c r="E31" i="2"/>
  <c r="F31" i="2"/>
  <c r="G31" i="2"/>
  <c r="H31" i="2"/>
  <c r="I31" i="2"/>
  <c r="J31" i="2"/>
  <c r="K31" i="2"/>
  <c r="L31" i="2"/>
  <c r="M31" i="2"/>
  <c r="N31" i="2"/>
  <c r="O31" i="2"/>
  <c r="P31" i="2"/>
  <c r="Q31" i="2"/>
  <c r="R31" i="2"/>
  <c r="S31" i="2"/>
  <c r="T31" i="2"/>
  <c r="U31" i="2"/>
  <c r="V31" i="2"/>
  <c r="W31" i="2"/>
  <c r="X31" i="2"/>
  <c r="Y31" i="2"/>
  <c r="Z31" i="2"/>
  <c r="B32" i="2"/>
  <c r="C32" i="2"/>
  <c r="D32" i="2"/>
  <c r="E32" i="2"/>
  <c r="F32" i="2"/>
  <c r="G32" i="2"/>
  <c r="H32" i="2"/>
  <c r="I32" i="2"/>
  <c r="J32" i="2"/>
  <c r="K32" i="2"/>
  <c r="L32" i="2"/>
  <c r="M32" i="2"/>
  <c r="N32" i="2"/>
  <c r="O32" i="2"/>
  <c r="P32" i="2"/>
  <c r="Q32" i="2"/>
  <c r="R32" i="2"/>
  <c r="S32" i="2"/>
  <c r="T32" i="2"/>
  <c r="U32" i="2"/>
  <c r="V32" i="2"/>
  <c r="W32" i="2"/>
  <c r="X32" i="2"/>
  <c r="Y32" i="2"/>
  <c r="Z32" i="2"/>
  <c r="B33" i="2"/>
  <c r="C33" i="2"/>
  <c r="D33" i="2"/>
  <c r="E33" i="2"/>
  <c r="F33" i="2"/>
  <c r="G33" i="2"/>
  <c r="H33" i="2"/>
  <c r="I33" i="2"/>
  <c r="J33" i="2"/>
  <c r="K33" i="2"/>
  <c r="L33" i="2"/>
  <c r="M33" i="2"/>
  <c r="N33" i="2"/>
  <c r="O33" i="2"/>
  <c r="P33" i="2"/>
  <c r="Q33" i="2"/>
  <c r="R33" i="2"/>
  <c r="S33" i="2"/>
  <c r="T33" i="2"/>
  <c r="U33" i="2"/>
  <c r="V33" i="2"/>
  <c r="W33" i="2"/>
  <c r="X33" i="2"/>
  <c r="Y33" i="2"/>
  <c r="Z33" i="2"/>
  <c r="B34" i="2"/>
  <c r="C34" i="2"/>
  <c r="D34" i="2"/>
  <c r="E34" i="2"/>
  <c r="F34" i="2"/>
  <c r="G34" i="2"/>
  <c r="H34" i="2"/>
  <c r="I34" i="2"/>
  <c r="J34" i="2"/>
  <c r="K34" i="2"/>
  <c r="L34" i="2"/>
  <c r="M34" i="2"/>
  <c r="N34" i="2"/>
  <c r="O34" i="2"/>
  <c r="P34" i="2"/>
  <c r="Q34" i="2"/>
  <c r="R34" i="2"/>
  <c r="S34" i="2"/>
  <c r="T34" i="2"/>
  <c r="U34" i="2"/>
  <c r="V34" i="2"/>
  <c r="W34" i="2"/>
  <c r="X34" i="2"/>
  <c r="Y34" i="2"/>
  <c r="Z34" i="2"/>
  <c r="B35" i="2"/>
  <c r="C35" i="2"/>
  <c r="D35" i="2"/>
  <c r="E35" i="2"/>
  <c r="F35" i="2"/>
  <c r="G35" i="2"/>
  <c r="H35" i="2"/>
  <c r="I35" i="2"/>
  <c r="J35" i="2"/>
  <c r="K35" i="2"/>
  <c r="L35" i="2"/>
  <c r="M35" i="2"/>
  <c r="N35" i="2"/>
  <c r="O35" i="2"/>
  <c r="P35" i="2"/>
  <c r="Q35" i="2"/>
  <c r="R35" i="2"/>
  <c r="S35" i="2"/>
  <c r="T35" i="2"/>
  <c r="U35" i="2"/>
  <c r="V35" i="2"/>
  <c r="W35" i="2"/>
  <c r="X35" i="2"/>
  <c r="Y35" i="2"/>
  <c r="Z35" i="2"/>
  <c r="B36" i="2"/>
  <c r="C36" i="2"/>
  <c r="D36" i="2"/>
  <c r="E36" i="2"/>
  <c r="F36" i="2"/>
  <c r="G36" i="2"/>
  <c r="H36" i="2"/>
  <c r="I36" i="2"/>
  <c r="J36" i="2"/>
  <c r="K36" i="2"/>
  <c r="L36" i="2"/>
  <c r="M36" i="2"/>
  <c r="N36" i="2"/>
  <c r="O36" i="2"/>
  <c r="P36" i="2"/>
  <c r="Q36" i="2"/>
  <c r="R36" i="2"/>
  <c r="S36" i="2"/>
  <c r="T36" i="2"/>
  <c r="U36" i="2"/>
  <c r="V36" i="2"/>
  <c r="W36" i="2"/>
  <c r="X36" i="2"/>
  <c r="Y36" i="2"/>
  <c r="Z36" i="2"/>
  <c r="C37" i="2"/>
  <c r="D37" i="2"/>
  <c r="E37" i="2"/>
  <c r="F37" i="2"/>
  <c r="G37" i="2"/>
  <c r="H37" i="2"/>
  <c r="I37" i="2"/>
  <c r="J37" i="2"/>
  <c r="K37" i="2"/>
  <c r="L37" i="2"/>
  <c r="M37" i="2"/>
  <c r="N37" i="2"/>
  <c r="O37" i="2"/>
  <c r="P37" i="2"/>
  <c r="Q37" i="2"/>
  <c r="R37" i="2"/>
  <c r="S37" i="2"/>
  <c r="T37" i="2"/>
  <c r="U37" i="2"/>
  <c r="V37" i="2"/>
  <c r="W37" i="2"/>
  <c r="X37" i="2"/>
  <c r="Y37" i="2"/>
  <c r="Z37" i="2"/>
  <c r="C38" i="2"/>
  <c r="D38" i="2"/>
  <c r="E38" i="2"/>
  <c r="F38" i="2"/>
  <c r="G38" i="2"/>
  <c r="H38" i="2"/>
  <c r="I38" i="2"/>
  <c r="J38" i="2"/>
  <c r="K38" i="2"/>
  <c r="L38" i="2"/>
  <c r="M38" i="2"/>
  <c r="N38" i="2"/>
  <c r="O38" i="2"/>
  <c r="P38" i="2"/>
  <c r="Q38" i="2"/>
  <c r="R38" i="2"/>
  <c r="S38" i="2"/>
  <c r="T38" i="2"/>
  <c r="U38" i="2"/>
  <c r="V38" i="2"/>
  <c r="W38" i="2"/>
  <c r="X38" i="2"/>
  <c r="Y38" i="2"/>
  <c r="Z38" i="2"/>
  <c r="C39" i="2"/>
  <c r="D39" i="2"/>
  <c r="E39" i="2"/>
  <c r="F39" i="2"/>
  <c r="G39" i="2"/>
  <c r="H39" i="2"/>
  <c r="I39" i="2"/>
  <c r="J39" i="2"/>
  <c r="K39" i="2"/>
  <c r="L39" i="2"/>
  <c r="M39" i="2"/>
  <c r="N39" i="2"/>
  <c r="O39" i="2"/>
  <c r="P39" i="2"/>
  <c r="Q39" i="2"/>
  <c r="R39" i="2"/>
  <c r="S39" i="2"/>
  <c r="T39" i="2"/>
  <c r="U39" i="2"/>
  <c r="V39" i="2"/>
  <c r="W39" i="2"/>
  <c r="X39" i="2"/>
  <c r="Y39" i="2"/>
  <c r="Z39" i="2"/>
  <c r="B40" i="2"/>
  <c r="C40" i="2"/>
  <c r="D40" i="2"/>
  <c r="E40" i="2"/>
  <c r="F40" i="2"/>
  <c r="G40" i="2"/>
  <c r="H40" i="2"/>
  <c r="I40" i="2"/>
  <c r="J40" i="2"/>
  <c r="K40" i="2"/>
  <c r="L40" i="2"/>
  <c r="M40" i="2"/>
  <c r="N40" i="2"/>
  <c r="O40" i="2"/>
  <c r="P40" i="2"/>
  <c r="Q40" i="2"/>
  <c r="R40" i="2"/>
  <c r="S40" i="2"/>
  <c r="T40" i="2"/>
  <c r="U40" i="2"/>
  <c r="V40" i="2"/>
  <c r="W40" i="2"/>
  <c r="X40" i="2"/>
  <c r="Y40" i="2"/>
  <c r="Z40" i="2"/>
  <c r="B41" i="2"/>
  <c r="C41" i="2"/>
  <c r="D41" i="2"/>
  <c r="E41" i="2"/>
  <c r="F41" i="2"/>
  <c r="G41" i="2"/>
  <c r="H41" i="2"/>
  <c r="I41" i="2"/>
  <c r="J41" i="2"/>
  <c r="K41" i="2"/>
  <c r="L41" i="2"/>
  <c r="M41" i="2"/>
  <c r="N41" i="2"/>
  <c r="O41" i="2"/>
  <c r="P41" i="2"/>
  <c r="Q41" i="2"/>
  <c r="R41" i="2"/>
  <c r="S41" i="2"/>
  <c r="T41" i="2"/>
  <c r="U41" i="2"/>
  <c r="V41" i="2"/>
  <c r="W41" i="2"/>
  <c r="X41" i="2"/>
  <c r="Y41" i="2"/>
  <c r="Z41" i="2"/>
  <c r="B42" i="2"/>
  <c r="C42" i="2"/>
  <c r="D42" i="2"/>
  <c r="E42" i="2"/>
  <c r="F42" i="2"/>
  <c r="G42" i="2"/>
  <c r="H42" i="2"/>
  <c r="I42" i="2"/>
  <c r="J42" i="2"/>
  <c r="K42" i="2"/>
  <c r="L42" i="2"/>
  <c r="M42" i="2"/>
  <c r="N42" i="2"/>
  <c r="O42" i="2"/>
  <c r="P42" i="2"/>
  <c r="Q42" i="2"/>
  <c r="R42" i="2"/>
  <c r="S42" i="2"/>
  <c r="T42" i="2"/>
  <c r="U42" i="2"/>
  <c r="V42" i="2"/>
  <c r="W42" i="2"/>
  <c r="X42" i="2"/>
  <c r="Y42" i="2"/>
  <c r="Z42" i="2"/>
  <c r="B43" i="2"/>
  <c r="C43" i="2"/>
  <c r="D43" i="2"/>
  <c r="E43" i="2"/>
  <c r="F43" i="2"/>
  <c r="G43" i="2"/>
  <c r="H43" i="2"/>
  <c r="I43" i="2"/>
  <c r="J43" i="2"/>
  <c r="K43" i="2"/>
  <c r="L43" i="2"/>
  <c r="M43" i="2"/>
  <c r="N43" i="2"/>
  <c r="O43" i="2"/>
  <c r="P43" i="2"/>
  <c r="Q43" i="2"/>
  <c r="R43" i="2"/>
  <c r="S43" i="2"/>
  <c r="T43" i="2"/>
  <c r="U43" i="2"/>
  <c r="V43" i="2"/>
  <c r="W43" i="2"/>
  <c r="X43" i="2"/>
  <c r="Y43" i="2"/>
  <c r="Z43" i="2"/>
  <c r="C30" i="2"/>
  <c r="D30" i="2"/>
  <c r="E30" i="2"/>
  <c r="F30" i="2"/>
  <c r="G30" i="2"/>
  <c r="H30" i="2"/>
  <c r="I30" i="2"/>
  <c r="J30" i="2"/>
  <c r="K30" i="2"/>
  <c r="L30" i="2"/>
  <c r="M30" i="2"/>
  <c r="N30" i="2"/>
  <c r="O30" i="2"/>
  <c r="P30" i="2"/>
  <c r="Q30" i="2"/>
  <c r="R30" i="2"/>
  <c r="S30" i="2"/>
  <c r="T30" i="2"/>
  <c r="U30" i="2"/>
  <c r="V30" i="2"/>
  <c r="W30" i="2"/>
  <c r="X30" i="2"/>
  <c r="Y30" i="2"/>
  <c r="Z30" i="2"/>
  <c r="B30" i="2"/>
  <c r="B30" i="1"/>
  <c r="H49" i="10" l="1"/>
  <c r="G49" i="10"/>
  <c r="F49" i="10"/>
  <c r="E49" i="10"/>
  <c r="D49" i="10"/>
  <c r="C49" i="10"/>
  <c r="B49" i="10"/>
  <c r="H48" i="10"/>
  <c r="G48" i="10"/>
  <c r="F48" i="10"/>
  <c r="E48" i="10"/>
  <c r="D48" i="10"/>
  <c r="C48" i="10"/>
  <c r="B48" i="10"/>
  <c r="H47" i="10"/>
  <c r="G47" i="10"/>
  <c r="F47" i="10"/>
  <c r="E47" i="10"/>
  <c r="D47" i="10"/>
  <c r="C47" i="10"/>
  <c r="B47" i="10"/>
  <c r="H49" i="9"/>
  <c r="G49" i="9"/>
  <c r="F49" i="9"/>
  <c r="E49" i="9"/>
  <c r="D49" i="9"/>
  <c r="C49" i="9"/>
  <c r="B49" i="9"/>
  <c r="H48" i="9"/>
  <c r="G48" i="9"/>
  <c r="F48" i="9"/>
  <c r="E48" i="9"/>
  <c r="D48" i="9"/>
  <c r="C48" i="9"/>
  <c r="B48" i="9"/>
  <c r="H47" i="9"/>
  <c r="G47" i="9"/>
  <c r="F47" i="9"/>
  <c r="E47" i="9"/>
  <c r="D47" i="9"/>
  <c r="C47" i="9"/>
  <c r="B47" i="9"/>
  <c r="H49" i="8"/>
  <c r="G49" i="8"/>
  <c r="F49" i="8"/>
  <c r="E49" i="8"/>
  <c r="D49" i="8"/>
  <c r="C49" i="8"/>
  <c r="B49" i="8"/>
  <c r="H48" i="8"/>
  <c r="G48" i="8"/>
  <c r="F48" i="8"/>
  <c r="E48" i="8"/>
  <c r="D48" i="8"/>
  <c r="C48" i="8"/>
  <c r="B48" i="8"/>
  <c r="H47" i="8"/>
  <c r="G47" i="8"/>
  <c r="F47" i="8"/>
  <c r="E47" i="8"/>
  <c r="D47" i="8"/>
  <c r="C47" i="8"/>
  <c r="B47" i="8"/>
  <c r="H49" i="7"/>
  <c r="G49" i="7"/>
  <c r="F49" i="7"/>
  <c r="E49" i="7"/>
  <c r="D49" i="7"/>
  <c r="C49" i="7"/>
  <c r="B49" i="7"/>
  <c r="H48" i="7"/>
  <c r="G48" i="7"/>
  <c r="F48" i="7"/>
  <c r="E48" i="7"/>
  <c r="D48" i="7"/>
  <c r="C48" i="7"/>
  <c r="B48" i="7"/>
  <c r="H47" i="7"/>
  <c r="G47" i="7"/>
  <c r="F47" i="7"/>
  <c r="E47" i="7"/>
  <c r="D47" i="7"/>
  <c r="C47" i="7"/>
  <c r="B47" i="7"/>
  <c r="H49" i="6"/>
  <c r="G49" i="6"/>
  <c r="F49" i="6"/>
  <c r="E49" i="6"/>
  <c r="D49" i="6"/>
  <c r="C49" i="6"/>
  <c r="B49" i="6"/>
  <c r="H48" i="6"/>
  <c r="G48" i="6"/>
  <c r="F48" i="6"/>
  <c r="E48" i="6"/>
  <c r="D48" i="6"/>
  <c r="C48" i="6"/>
  <c r="B48" i="6"/>
  <c r="H47" i="6"/>
  <c r="G47" i="6"/>
  <c r="F47" i="6"/>
  <c r="E47" i="6"/>
  <c r="D47" i="6"/>
  <c r="C47" i="6"/>
  <c r="B47" i="6"/>
  <c r="H49" i="5"/>
  <c r="G49" i="5"/>
  <c r="F49" i="5"/>
  <c r="E49" i="5"/>
  <c r="D49" i="5"/>
  <c r="C49" i="5"/>
  <c r="B49" i="5"/>
  <c r="H48" i="5"/>
  <c r="G48" i="5"/>
  <c r="F48" i="5"/>
  <c r="E48" i="5"/>
  <c r="D48" i="5"/>
  <c r="C48" i="5"/>
  <c r="B48" i="5"/>
  <c r="H47" i="5"/>
  <c r="G47" i="5"/>
  <c r="F47" i="5"/>
  <c r="E47" i="5"/>
  <c r="D47" i="5"/>
  <c r="C47" i="5"/>
  <c r="B47" i="5"/>
  <c r="B47" i="3"/>
  <c r="B49" i="2"/>
  <c r="B48" i="2"/>
  <c r="B47" i="2"/>
  <c r="U47" i="2" l="1"/>
  <c r="D31" i="1" l="1"/>
  <c r="D36" i="1"/>
  <c r="D37" i="1"/>
  <c r="D30" i="1" l="1"/>
  <c r="D35" i="1"/>
  <c r="D32" i="1"/>
  <c r="G47" i="2"/>
  <c r="D33" i="1"/>
  <c r="D34" i="1"/>
  <c r="B46" i="1" l="1"/>
  <c r="E47" i="2"/>
  <c r="D47" i="2"/>
  <c r="R47" i="2"/>
  <c r="N47" i="2"/>
  <c r="M47" i="2"/>
  <c r="L47" i="2"/>
  <c r="T47" i="2"/>
  <c r="K47" i="2"/>
  <c r="C47" i="2"/>
  <c r="S47" i="2"/>
  <c r="J47" i="2"/>
  <c r="I47" i="2"/>
  <c r="Q47" i="2"/>
  <c r="P47" i="2"/>
  <c r="F47" i="2"/>
  <c r="H47" i="2"/>
  <c r="Z47" i="2"/>
  <c r="B34" i="1" l="1"/>
  <c r="B31" i="1"/>
  <c r="B35" i="1"/>
  <c r="B33" i="1"/>
  <c r="B32" i="1"/>
  <c r="B36" i="1"/>
  <c r="D38" i="1" l="1"/>
  <c r="D39" i="1" l="1"/>
  <c r="D40" i="1" l="1"/>
  <c r="D41" i="1" l="1"/>
  <c r="D42" i="1" l="1"/>
  <c r="D43" i="1" l="1"/>
  <c r="D48" i="2" l="1"/>
  <c r="D49" i="2" l="1"/>
  <c r="V47" i="2" l="1"/>
  <c r="O47" i="2" l="1"/>
  <c r="U48" i="2" l="1"/>
  <c r="O48" i="2" l="1"/>
  <c r="U49" i="2" l="1"/>
  <c r="O49" i="2" l="1"/>
  <c r="M48" i="2" l="1"/>
  <c r="Q48" i="2"/>
  <c r="T48" i="2" l="1"/>
  <c r="S48" i="2"/>
  <c r="V48" i="2" l="1"/>
  <c r="M49" i="2" l="1"/>
  <c r="Q49" i="2"/>
  <c r="S49" i="2"/>
  <c r="T49" i="2"/>
  <c r="V49" i="2" l="1"/>
  <c r="P48" i="2" l="1"/>
  <c r="P49" i="2" l="1"/>
  <c r="R48" i="2" l="1"/>
  <c r="R49" i="2" l="1"/>
  <c r="H48" i="2" l="1"/>
  <c r="K48" i="2"/>
  <c r="J48" i="2"/>
  <c r="F48" i="2"/>
  <c r="E48" i="2"/>
  <c r="I48" i="2"/>
  <c r="C48" i="2"/>
  <c r="L48" i="2" l="1"/>
  <c r="N48" i="2" l="1"/>
  <c r="G48" i="2" l="1"/>
  <c r="L49" i="2" l="1"/>
  <c r="F49" i="2"/>
  <c r="K49" i="2"/>
  <c r="J49" i="2"/>
  <c r="I49" i="2"/>
  <c r="E49" i="2" l="1"/>
  <c r="H49" i="2"/>
  <c r="N49" i="2" l="1"/>
  <c r="Z48" i="2" l="1"/>
  <c r="B47" i="1" l="1"/>
  <c r="B39" i="1" l="1"/>
  <c r="C49" i="2" l="1"/>
  <c r="B40" i="1"/>
  <c r="B41" i="1"/>
  <c r="G49" i="2" l="1"/>
  <c r="B42" i="1"/>
  <c r="Z49" i="2" l="1"/>
  <c r="H47" i="3" l="1"/>
  <c r="G47" i="3" l="1"/>
  <c r="E47" i="3"/>
  <c r="F47" i="3" l="1"/>
  <c r="C47" i="3" l="1"/>
  <c r="D47" i="3" l="1"/>
  <c r="D48" i="3" l="1"/>
  <c r="E48" i="3" l="1"/>
  <c r="B48" i="3"/>
  <c r="C48" i="3"/>
  <c r="G48" i="3"/>
  <c r="H48" i="3"/>
  <c r="F48" i="3"/>
  <c r="D49" i="3" l="1"/>
  <c r="H49" i="3" l="1"/>
  <c r="B49" i="3"/>
  <c r="C49" i="3" l="1"/>
  <c r="G49" i="3"/>
  <c r="F49" i="3"/>
  <c r="E49" i="3" l="1"/>
</calcChain>
</file>

<file path=xl/sharedStrings.xml><?xml version="1.0" encoding="utf-8"?>
<sst xmlns="http://schemas.openxmlformats.org/spreadsheetml/2006/main" count="276" uniqueCount="74">
  <si>
    <t xml:space="preserve"> A1 </t>
  </si>
  <si>
    <t>Inbound visitor arrivals</t>
  </si>
  <si>
    <t>Domestic visitor nights</t>
  </si>
  <si>
    <t>International spend in Australia ^</t>
  </si>
  <si>
    <t>Domestic expenditure *</t>
  </si>
  <si>
    <r>
      <t xml:space="preserve">Total overnight expenditure </t>
    </r>
    <r>
      <rPr>
        <sz val="10"/>
        <color theme="0"/>
        <rFont val="Verdana"/>
        <family val="2"/>
      </rPr>
      <t>#</t>
    </r>
  </si>
  <si>
    <t>(Real)</t>
  </si>
  <si>
    <t>(Nominal)</t>
  </si>
  <si>
    <t xml:space="preserve"> '000</t>
  </si>
  <si>
    <t>$billion</t>
  </si>
  <si>
    <t>Year-on-year change (%)</t>
  </si>
  <si>
    <t>5-year average annual growth rate (%)</t>
  </si>
  <si>
    <t>Due to changes to survey methodology, comparing data and forecasts of this round with those of the previous round is not recommended.</t>
  </si>
  <si>
    <t xml:space="preserve"> A2 </t>
  </si>
  <si>
    <t>New Zealand</t>
  </si>
  <si>
    <r>
      <t xml:space="preserve">China </t>
    </r>
    <r>
      <rPr>
        <sz val="10"/>
        <color theme="0"/>
        <rFont val="Verdana"/>
        <family val="2"/>
        <scheme val="major"/>
      </rPr>
      <t>(ex SARs, Taiwan)</t>
    </r>
  </si>
  <si>
    <t>Japan</t>
  </si>
  <si>
    <t>India</t>
  </si>
  <si>
    <t>Singapore</t>
  </si>
  <si>
    <t>Malaysia</t>
  </si>
  <si>
    <t>Indonesia</t>
  </si>
  <si>
    <t>Thailand</t>
  </si>
  <si>
    <t>Vietnam</t>
  </si>
  <si>
    <t>Philippines</t>
  </si>
  <si>
    <t>Southeast Asia*</t>
  </si>
  <si>
    <t>Other Asia</t>
  </si>
  <si>
    <t>Canada</t>
  </si>
  <si>
    <t>United Kingdom</t>
  </si>
  <si>
    <t>Germany</t>
  </si>
  <si>
    <t>France</t>
  </si>
  <si>
    <t>Italy</t>
  </si>
  <si>
    <t>Total</t>
  </si>
  <si>
    <t>* The Southeast Asia region is the total of 11 nations including 6 which are individually reported here: Brunei Darussalam, Cambodia, Indonesia, Laos, Malaysia, Myanmar, Philippines, Singapore, Thailand, Timor-Leste, Vietnam.</t>
  </si>
  <si>
    <t xml:space="preserve"> A3 </t>
  </si>
  <si>
    <t>Holiday</t>
  </si>
  <si>
    <t>VFR^</t>
  </si>
  <si>
    <t>Business</t>
  </si>
  <si>
    <t>Education</t>
  </si>
  <si>
    <t>Employment</t>
  </si>
  <si>
    <t>Other</t>
  </si>
  <si>
    <r>
      <rPr>
        <vertAlign val="superscript"/>
        <sz val="10"/>
        <color theme="1"/>
        <rFont val="Verdana"/>
        <family val="2"/>
      </rPr>
      <t>^</t>
    </r>
    <r>
      <rPr>
        <sz val="10"/>
        <color theme="1"/>
        <rFont val="Verdana"/>
        <family val="2"/>
      </rPr>
      <t xml:space="preserve"> Visiting friends and relatives</t>
    </r>
  </si>
  <si>
    <t>Outbound travel (resident returns)</t>
  </si>
  <si>
    <t>Total expenditure in Australia~</t>
  </si>
  <si>
    <t>Numbers in shaded cells are forecast values</t>
  </si>
  <si>
    <t>Korea</t>
  </si>
  <si>
    <t xml:space="preserve">Hong Kong </t>
  </si>
  <si>
    <t>Taiwan</t>
  </si>
  <si>
    <t>Ireland</t>
  </si>
  <si>
    <t>Other Europe</t>
  </si>
  <si>
    <t>Other Countries</t>
  </si>
  <si>
    <t>2024-2029</t>
  </si>
  <si>
    <t>2019-2024</t>
  </si>
  <si>
    <t>2014-2019</t>
  </si>
  <si>
    <t>2009-2014</t>
  </si>
  <si>
    <t xml:space="preserve"> A3-6</t>
  </si>
  <si>
    <t xml:space="preserve"> A3-5 </t>
  </si>
  <si>
    <t xml:space="preserve"> A3-4</t>
  </si>
  <si>
    <t xml:space="preserve"> A3-3</t>
  </si>
  <si>
    <t xml:space="preserve"> A3-2</t>
  </si>
  <si>
    <t xml:space="preserve"> A3-1 </t>
  </si>
  <si>
    <t>^ International spend in Australia excludes prepaid international airfare and package (for real terms, deflated by CPI, base = June quarter 2024)</t>
  </si>
  <si>
    <t>* Domestic expenditure includes tourism expenditure on domestic day trips and overnight trips (for real terms, deflated by CPI, base = June quarter 2024)</t>
  </si>
  <si>
    <t># Total overnight expenditure includes tourism spend on domestic overnight trips and international trips in Australia (for real terms, deflated by CPI, base = June quarter 2024)</t>
  </si>
  <si>
    <t>~ Total expenditure is the sum of international spend in Australia and domestic expenditure (for real terms, deflated by CPI, base = June quarter 2024)</t>
  </si>
  <si>
    <t>TRA Tourism forecast overview</t>
  </si>
  <si>
    <t xml:space="preserve">International visitor arrivals - by market </t>
  </si>
  <si>
    <t>International visitor arrivals - by purpose</t>
  </si>
  <si>
    <t xml:space="preserve">International visitor arrivals by purpose - New Zealand </t>
  </si>
  <si>
    <t>International visitor arrivals by purpose - China</t>
  </si>
  <si>
    <t>International visitor arrivals by purpose - United States of America</t>
  </si>
  <si>
    <t>International visitor arrivals by purpose - United Kingdom</t>
  </si>
  <si>
    <t>International visitor arrivals by purpose - India</t>
  </si>
  <si>
    <t>International visitor arrivals by purpose - Southeast Asia</t>
  </si>
  <si>
    <t>United States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</si>
</sst>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0.0"/>
    <numFmt numFmtId="165" formatCode="###\ ###\ ###"/>
    <numFmt numFmtId="166" formatCode="#\ ##0.0"/>
    <numFmt numFmtId="167" formatCode="#\ ##0"/>
    <numFmt numFmtId="168" formatCode="####\ ##0"/>
    <numFmt numFmtId="169" formatCode="###\ ###\ ###\ ###"/>
  </numFmts>
  <fonts count="40">
    <font>
      <sz val="11"/>
      <color theme="1"/>
      <name val="Verdana"/>
      <family val="2"/>
      <scheme val="minor"/>
    </font>
    <font>
      <sz val="9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vertAlign val="superscript"/>
      <sz val="9"/>
      <color indexed="8"/>
      <name val="Arial"/>
      <family val="2"/>
    </font>
    <font>
      <vertAlign val="superscript"/>
      <sz val="10"/>
      <color theme="1"/>
      <name val="Arial"/>
      <family val="2"/>
    </font>
    <font>
      <sz val="10"/>
      <name val="Geneva"/>
    </font>
    <font>
      <sz val="10"/>
      <color theme="1"/>
      <name val="Verdana"/>
      <family val="2"/>
      <scheme val="minor"/>
    </font>
    <font>
      <vertAlign val="superscript"/>
      <sz val="10"/>
      <color theme="1"/>
      <name val="Verdana"/>
      <family val="2"/>
    </font>
    <font>
      <sz val="10"/>
      <color theme="1"/>
      <name val="Verdana"/>
      <family val="2"/>
    </font>
    <font>
      <sz val="9"/>
      <color indexed="8"/>
      <name val="Verdana"/>
      <family val="2"/>
    </font>
    <font>
      <b/>
      <sz val="10"/>
      <color theme="0"/>
      <name val="Verdana"/>
      <family val="2"/>
    </font>
    <font>
      <b/>
      <sz val="10"/>
      <name val="Verdana"/>
      <family val="2"/>
    </font>
    <font>
      <b/>
      <sz val="10"/>
      <color indexed="9"/>
      <name val="Arial"/>
      <family val="2"/>
    </font>
    <font>
      <b/>
      <sz val="10"/>
      <color theme="0"/>
      <name val="Verdana"/>
      <family val="2"/>
      <scheme val="minor"/>
    </font>
    <font>
      <sz val="10"/>
      <color rgb="FFFFFFFF"/>
      <name val="Arial"/>
      <family val="2"/>
    </font>
    <font>
      <sz val="12"/>
      <color rgb="FF2E1A47"/>
      <name val="Verdana"/>
      <family val="2"/>
    </font>
    <font>
      <b/>
      <sz val="13"/>
      <color rgb="FF2E1A47"/>
      <name val="Verdana"/>
      <family val="2"/>
    </font>
    <font>
      <b/>
      <sz val="18"/>
      <color rgb="FF2E1A47"/>
      <name val="Verdana"/>
      <family val="2"/>
    </font>
    <font>
      <sz val="8"/>
      <name val="Verdana"/>
      <family val="2"/>
      <scheme val="minor"/>
    </font>
    <font>
      <sz val="10"/>
      <color theme="0"/>
      <name val="Verdana"/>
      <family val="2"/>
    </font>
    <font>
      <sz val="10"/>
      <color indexed="8"/>
      <name val="Verdana"/>
      <family val="2"/>
      <scheme val="major"/>
    </font>
    <font>
      <sz val="9"/>
      <color indexed="8"/>
      <name val="Verdana"/>
      <family val="2"/>
      <scheme val="major"/>
    </font>
    <font>
      <sz val="11"/>
      <color theme="1"/>
      <name val="Verdana"/>
      <family val="2"/>
      <scheme val="major"/>
    </font>
    <font>
      <sz val="10"/>
      <name val="Verdana"/>
      <family val="2"/>
      <scheme val="major"/>
    </font>
    <font>
      <b/>
      <sz val="18"/>
      <color rgb="FF2E1A47"/>
      <name val="Verdana"/>
      <family val="2"/>
      <scheme val="major"/>
    </font>
    <font>
      <b/>
      <sz val="13"/>
      <color rgb="FF2E1A47"/>
      <name val="Verdana"/>
      <family val="2"/>
      <scheme val="major"/>
    </font>
    <font>
      <sz val="12"/>
      <color rgb="FF2E1A47"/>
      <name val="Verdana"/>
      <family val="2"/>
      <scheme val="major"/>
    </font>
    <font>
      <sz val="10"/>
      <color rgb="FFFFFFFF"/>
      <name val="Verdana"/>
      <family val="2"/>
      <scheme val="major"/>
    </font>
    <font>
      <b/>
      <sz val="10"/>
      <color theme="0"/>
      <name val="Verdana"/>
      <family val="2"/>
      <scheme val="major"/>
    </font>
    <font>
      <sz val="10"/>
      <color theme="0"/>
      <name val="Verdana"/>
      <family val="2"/>
      <scheme val="major"/>
    </font>
    <font>
      <b/>
      <sz val="10"/>
      <color indexed="9"/>
      <name val="Verdana"/>
      <family val="2"/>
      <scheme val="major"/>
    </font>
    <font>
      <b/>
      <sz val="10"/>
      <name val="Verdana"/>
      <family val="2"/>
      <scheme val="major"/>
    </font>
    <font>
      <sz val="10"/>
      <color theme="1"/>
      <name val="Verdana"/>
      <family val="2"/>
      <scheme val="major"/>
    </font>
    <font>
      <sz val="10"/>
      <color rgb="FFFF0000"/>
      <name val="Verdana"/>
      <family val="2"/>
      <scheme val="major"/>
    </font>
    <font>
      <sz val="9"/>
      <color theme="1"/>
      <name val="Verdana"/>
      <family val="2"/>
      <scheme val="minor"/>
    </font>
    <font>
      <sz val="10"/>
      <color indexed="8"/>
      <name val="Verdana"/>
      <family val="2"/>
    </font>
    <font>
      <sz val="10"/>
      <name val="Verdana"/>
      <family val="2"/>
    </font>
    <font>
      <sz val="11"/>
      <color theme="1"/>
      <name val="Verdana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4E1DC"/>
        <bgColor indexed="64"/>
      </patternFill>
    </fill>
    <fill>
      <patternFill patternType="solid">
        <fgColor rgb="FF2E1A47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theme="3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theme="3"/>
      </top>
      <bottom/>
      <diagonal/>
    </border>
    <border>
      <left/>
      <right/>
      <top style="thin">
        <color rgb="FF2E1A47"/>
      </top>
      <bottom style="thin">
        <color rgb="FF2E1A47"/>
      </bottom>
      <diagonal/>
    </border>
    <border>
      <left/>
      <right/>
      <top/>
      <bottom style="thin">
        <color rgb="FF2E1A47"/>
      </bottom>
      <diagonal/>
    </border>
  </borders>
  <cellStyleXfs count="8">
    <xf numFmtId="0" fontId="0" fillId="0" borderId="0"/>
    <xf numFmtId="0" fontId="2" fillId="0" borderId="0"/>
    <xf numFmtId="0" fontId="7" fillId="0" borderId="0"/>
    <xf numFmtId="0" fontId="2" fillId="0" borderId="0"/>
    <xf numFmtId="0" fontId="7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9" fillId="0" borderId="0" applyFont="0" applyFill="0" applyBorder="0" applyAlignment="0" applyProtection="0"/>
  </cellStyleXfs>
  <cellXfs count="116">
    <xf numFmtId="0" fontId="0" fillId="0" borderId="0" xfId="0"/>
    <xf numFmtId="0" fontId="1" fillId="0" borderId="0" xfId="0" applyFont="1" applyAlignment="1">
      <alignment horizontal="right"/>
    </xf>
    <xf numFmtId="0" fontId="3" fillId="2" borderId="0" xfId="1" applyFont="1" applyFill="1" applyAlignment="1">
      <alignment horizontal="left"/>
    </xf>
    <xf numFmtId="164" fontId="1" fillId="0" borderId="0" xfId="0" applyNumberFormat="1" applyFont="1" applyAlignment="1">
      <alignment horizontal="right"/>
    </xf>
    <xf numFmtId="165" fontId="1" fillId="0" borderId="0" xfId="0" applyNumberFormat="1" applyFont="1" applyAlignment="1">
      <alignment horizontal="right"/>
    </xf>
    <xf numFmtId="164" fontId="4" fillId="0" borderId="0" xfId="0" quotePrefix="1" applyNumberFormat="1" applyFont="1" applyAlignment="1">
      <alignment horizontal="right"/>
    </xf>
    <xf numFmtId="164" fontId="2" fillId="0" borderId="0" xfId="0" applyNumberFormat="1" applyFont="1"/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left" wrapText="1"/>
    </xf>
    <xf numFmtId="0" fontId="6" fillId="0" borderId="0" xfId="0" applyFont="1" applyAlignment="1">
      <alignment wrapText="1"/>
    </xf>
    <xf numFmtId="0" fontId="4" fillId="0" borderId="0" xfId="0" applyFont="1" applyAlignment="1">
      <alignment horizontal="right"/>
    </xf>
    <xf numFmtId="164" fontId="3" fillId="3" borderId="0" xfId="2" applyNumberFormat="1" applyFont="1" applyFill="1" applyAlignment="1">
      <alignment horizontal="right"/>
    </xf>
    <xf numFmtId="0" fontId="10" fillId="2" borderId="0" xfId="3" applyFont="1" applyFill="1" applyAlignment="1">
      <alignment horizontal="left"/>
    </xf>
    <xf numFmtId="0" fontId="10" fillId="2" borderId="1" xfId="3" applyFont="1" applyFill="1" applyBorder="1"/>
    <xf numFmtId="164" fontId="3" fillId="0" borderId="0" xfId="2" applyNumberFormat="1" applyFont="1" applyAlignment="1">
      <alignment horizontal="right"/>
    </xf>
    <xf numFmtId="0" fontId="12" fillId="5" borderId="0" xfId="2" applyFont="1" applyFill="1" applyAlignment="1">
      <alignment horizontal="left"/>
    </xf>
    <xf numFmtId="0" fontId="14" fillId="3" borderId="0" xfId="2" applyFont="1" applyFill="1" applyAlignment="1">
      <alignment horizontal="left"/>
    </xf>
    <xf numFmtId="0" fontId="15" fillId="5" borderId="0" xfId="3" applyFont="1" applyFill="1" applyAlignment="1">
      <alignment horizontal="center" vertical="center"/>
    </xf>
    <xf numFmtId="0" fontId="15" fillId="5" borderId="0" xfId="3" applyFont="1" applyFill="1" applyAlignment="1">
      <alignment horizontal="right" vertical="center"/>
    </xf>
    <xf numFmtId="0" fontId="15" fillId="5" borderId="5" xfId="3" applyFont="1" applyFill="1" applyBorder="1" applyAlignment="1">
      <alignment horizontal="right" vertical="center"/>
    </xf>
    <xf numFmtId="0" fontId="16" fillId="0" borderId="0" xfId="0" applyFont="1" applyAlignment="1">
      <alignment horizontal="right"/>
    </xf>
    <xf numFmtId="0" fontId="17" fillId="2" borderId="6" xfId="4" applyFont="1" applyFill="1" applyBorder="1" applyAlignment="1">
      <alignment horizontal="center"/>
    </xf>
    <xf numFmtId="0" fontId="18" fillId="2" borderId="6" xfId="2" applyFont="1" applyFill="1" applyBorder="1" applyAlignment="1">
      <alignment horizontal="left"/>
    </xf>
    <xf numFmtId="0" fontId="19" fillId="2" borderId="6" xfId="2" applyFont="1" applyFill="1" applyBorder="1" applyAlignment="1">
      <alignment horizontal="left"/>
    </xf>
    <xf numFmtId="0" fontId="2" fillId="2" borderId="7" xfId="1" applyFill="1" applyBorder="1"/>
    <xf numFmtId="0" fontId="3" fillId="3" borderId="0" xfId="1" applyFont="1" applyFill="1" applyAlignment="1">
      <alignment horizontal="left"/>
    </xf>
    <xf numFmtId="0" fontId="0" fillId="3" borderId="0" xfId="0" applyFill="1"/>
    <xf numFmtId="0" fontId="1" fillId="3" borderId="0" xfId="0" applyFont="1" applyFill="1" applyAlignment="1">
      <alignment horizontal="right"/>
    </xf>
    <xf numFmtId="164" fontId="1" fillId="3" borderId="0" xfId="0" applyNumberFormat="1" applyFont="1" applyFill="1" applyAlignment="1">
      <alignment horizontal="right"/>
    </xf>
    <xf numFmtId="165" fontId="1" fillId="3" borderId="0" xfId="0" applyNumberFormat="1" applyFont="1" applyFill="1" applyAlignment="1">
      <alignment horizontal="right"/>
    </xf>
    <xf numFmtId="164" fontId="4" fillId="3" borderId="0" xfId="0" quotePrefix="1" applyNumberFormat="1" applyFont="1" applyFill="1" applyAlignment="1">
      <alignment horizontal="right"/>
    </xf>
    <xf numFmtId="164" fontId="2" fillId="3" borderId="0" xfId="0" applyNumberFormat="1" applyFont="1" applyFill="1"/>
    <xf numFmtId="0" fontId="5" fillId="3" borderId="0" xfId="0" applyFont="1" applyFill="1" applyAlignment="1">
      <alignment horizontal="center" wrapText="1"/>
    </xf>
    <xf numFmtId="0" fontId="3" fillId="3" borderId="0" xfId="0" applyFont="1" applyFill="1" applyAlignment="1">
      <alignment wrapText="1"/>
    </xf>
    <xf numFmtId="0" fontId="6" fillId="3" borderId="0" xfId="0" applyFont="1" applyFill="1" applyAlignment="1">
      <alignment wrapText="1"/>
    </xf>
    <xf numFmtId="0" fontId="4" fillId="3" borderId="0" xfId="0" applyFont="1" applyFill="1" applyAlignment="1">
      <alignment horizontal="right"/>
    </xf>
    <xf numFmtId="0" fontId="8" fillId="3" borderId="0" xfId="0" quotePrefix="1" applyFont="1" applyFill="1" applyAlignment="1">
      <alignment horizontal="left"/>
    </xf>
    <xf numFmtId="0" fontId="10" fillId="3" borderId="0" xfId="3" applyFont="1" applyFill="1" applyAlignment="1">
      <alignment horizontal="left"/>
    </xf>
    <xf numFmtId="0" fontId="10" fillId="3" borderId="1" xfId="3" applyFont="1" applyFill="1" applyBorder="1"/>
    <xf numFmtId="0" fontId="3" fillId="3" borderId="0" xfId="0" applyFont="1" applyFill="1" applyAlignment="1">
      <alignment horizontal="right"/>
    </xf>
    <xf numFmtId="0" fontId="16" fillId="3" borderId="0" xfId="0" applyFont="1" applyFill="1" applyAlignment="1">
      <alignment horizontal="right"/>
    </xf>
    <xf numFmtId="0" fontId="17" fillId="3" borderId="6" xfId="4" applyFont="1" applyFill="1" applyBorder="1" applyAlignment="1">
      <alignment horizontal="center"/>
    </xf>
    <xf numFmtId="0" fontId="18" fillId="3" borderId="6" xfId="2" applyFont="1" applyFill="1" applyBorder="1" applyAlignment="1">
      <alignment horizontal="left"/>
    </xf>
    <xf numFmtId="0" fontId="19" fillId="3" borderId="6" xfId="2" applyFont="1" applyFill="1" applyBorder="1" applyAlignment="1">
      <alignment horizontal="left"/>
    </xf>
    <xf numFmtId="0" fontId="2" fillId="3" borderId="7" xfId="1" applyFill="1" applyBorder="1"/>
    <xf numFmtId="0" fontId="12" fillId="5" borderId="0" xfId="0" applyFont="1" applyFill="1" applyAlignment="1">
      <alignment horizontal="center" vertical="center" wrapText="1"/>
    </xf>
    <xf numFmtId="0" fontId="21" fillId="5" borderId="0" xfId="0" applyFont="1" applyFill="1" applyAlignment="1">
      <alignment horizontal="center" vertical="center"/>
    </xf>
    <xf numFmtId="167" fontId="0" fillId="3" borderId="0" xfId="0" applyNumberFormat="1" applyFill="1"/>
    <xf numFmtId="0" fontId="22" fillId="3" borderId="0" xfId="1" applyFont="1" applyFill="1" applyAlignment="1">
      <alignment horizontal="left"/>
    </xf>
    <xf numFmtId="0" fontId="23" fillId="0" borderId="0" xfId="0" applyFont="1" applyAlignment="1">
      <alignment horizontal="right"/>
    </xf>
    <xf numFmtId="0" fontId="24" fillId="3" borderId="0" xfId="0" applyFont="1" applyFill="1"/>
    <xf numFmtId="0" fontId="24" fillId="0" borderId="0" xfId="0" applyFont="1"/>
    <xf numFmtId="0" fontId="25" fillId="3" borderId="7" xfId="1" applyFont="1" applyFill="1" applyBorder="1"/>
    <xf numFmtId="0" fontId="23" fillId="3" borderId="0" xfId="0" applyFont="1" applyFill="1" applyAlignment="1">
      <alignment horizontal="right"/>
    </xf>
    <xf numFmtId="0" fontId="26" fillId="3" borderId="6" xfId="2" applyFont="1" applyFill="1" applyBorder="1" applyAlignment="1">
      <alignment horizontal="left"/>
    </xf>
    <xf numFmtId="0" fontId="27" fillId="3" borderId="6" xfId="2" applyFont="1" applyFill="1" applyBorder="1" applyAlignment="1">
      <alignment horizontal="left"/>
    </xf>
    <xf numFmtId="0" fontId="28" fillId="3" borderId="6" xfId="4" applyFont="1" applyFill="1" applyBorder="1" applyAlignment="1">
      <alignment horizontal="center"/>
    </xf>
    <xf numFmtId="0" fontId="29" fillId="3" borderId="0" xfId="0" applyFont="1" applyFill="1" applyAlignment="1">
      <alignment horizontal="right"/>
    </xf>
    <xf numFmtId="0" fontId="30" fillId="5" borderId="5" xfId="3" applyFont="1" applyFill="1" applyBorder="1" applyAlignment="1">
      <alignment horizontal="right" vertical="center"/>
    </xf>
    <xf numFmtId="0" fontId="30" fillId="5" borderId="0" xfId="0" applyFont="1" applyFill="1" applyAlignment="1">
      <alignment horizontal="center" vertical="center" wrapText="1"/>
    </xf>
    <xf numFmtId="0" fontId="30" fillId="5" borderId="0" xfId="3" applyFont="1" applyFill="1" applyAlignment="1">
      <alignment horizontal="center" vertical="center"/>
    </xf>
    <xf numFmtId="0" fontId="31" fillId="5" borderId="0" xfId="0" applyFont="1" applyFill="1" applyAlignment="1">
      <alignment horizontal="center" vertical="center"/>
    </xf>
    <xf numFmtId="0" fontId="30" fillId="5" borderId="0" xfId="2" applyFont="1" applyFill="1" applyAlignment="1">
      <alignment horizontal="left"/>
    </xf>
    <xf numFmtId="167" fontId="24" fillId="0" borderId="0" xfId="0" applyNumberFormat="1" applyFont="1"/>
    <xf numFmtId="0" fontId="32" fillId="3" borderId="0" xfId="2" applyFont="1" applyFill="1" applyAlignment="1">
      <alignment horizontal="left"/>
    </xf>
    <xf numFmtId="0" fontId="22" fillId="3" borderId="0" xfId="0" applyFont="1" applyFill="1" applyAlignment="1">
      <alignment horizontal="right"/>
    </xf>
    <xf numFmtId="164" fontId="22" fillId="3" borderId="0" xfId="2" applyNumberFormat="1" applyFont="1" applyFill="1" applyAlignment="1">
      <alignment horizontal="right"/>
    </xf>
    <xf numFmtId="0" fontId="34" fillId="3" borderId="1" xfId="3" applyFont="1" applyFill="1" applyBorder="1"/>
    <xf numFmtId="0" fontId="34" fillId="3" borderId="0" xfId="3" applyFont="1" applyFill="1" applyAlignment="1">
      <alignment horizontal="left"/>
    </xf>
    <xf numFmtId="0" fontId="34" fillId="3" borderId="0" xfId="0" quotePrefix="1" applyFont="1" applyFill="1" applyAlignment="1">
      <alignment horizontal="left"/>
    </xf>
    <xf numFmtId="164" fontId="23" fillId="3" borderId="0" xfId="0" applyNumberFormat="1" applyFont="1" applyFill="1" applyAlignment="1">
      <alignment horizontal="right"/>
    </xf>
    <xf numFmtId="0" fontId="34" fillId="3" borderId="0" xfId="0" applyFont="1" applyFill="1" applyAlignment="1">
      <alignment horizontal="right"/>
    </xf>
    <xf numFmtId="0" fontId="22" fillId="2" borderId="0" xfId="1" applyFont="1" applyFill="1" applyAlignment="1">
      <alignment horizontal="left"/>
    </xf>
    <xf numFmtId="164" fontId="0" fillId="3" borderId="0" xfId="0" applyNumberFormat="1" applyFill="1"/>
    <xf numFmtId="0" fontId="35" fillId="3" borderId="0" xfId="0" applyFont="1" applyFill="1" applyAlignment="1">
      <alignment horizontal="right"/>
    </xf>
    <xf numFmtId="164" fontId="11" fillId="3" borderId="0" xfId="5" applyNumberFormat="1" applyFont="1" applyFill="1" applyBorder="1" applyAlignment="1">
      <alignment horizontal="right"/>
    </xf>
    <xf numFmtId="0" fontId="36" fillId="0" borderId="0" xfId="0" applyFont="1"/>
    <xf numFmtId="0" fontId="3" fillId="2" borderId="0" xfId="3" applyFont="1" applyFill="1"/>
    <xf numFmtId="168" fontId="22" fillId="3" borderId="0" xfId="0" applyNumberFormat="1" applyFont="1" applyFill="1" applyAlignment="1">
      <alignment horizontal="center"/>
    </xf>
    <xf numFmtId="3" fontId="22" fillId="3" borderId="0" xfId="0" applyNumberFormat="1" applyFont="1" applyFill="1" applyAlignment="1">
      <alignment horizontal="center"/>
    </xf>
    <xf numFmtId="167" fontId="25" fillId="4" borderId="0" xfId="0" applyNumberFormat="1" applyFont="1" applyFill="1" applyAlignment="1">
      <alignment horizontal="center"/>
    </xf>
    <xf numFmtId="3" fontId="25" fillId="4" borderId="0" xfId="0" applyNumberFormat="1" applyFont="1" applyFill="1" applyAlignment="1">
      <alignment horizontal="center"/>
    </xf>
    <xf numFmtId="164" fontId="22" fillId="3" borderId="0" xfId="0" applyNumberFormat="1" applyFont="1" applyFill="1" applyAlignment="1">
      <alignment horizontal="center"/>
    </xf>
    <xf numFmtId="164" fontId="22" fillId="6" borderId="0" xfId="0" applyNumberFormat="1" applyFont="1" applyFill="1" applyAlignment="1">
      <alignment horizontal="center"/>
    </xf>
    <xf numFmtId="164" fontId="22" fillId="4" borderId="0" xfId="0" applyNumberFormat="1" applyFont="1" applyFill="1" applyAlignment="1">
      <alignment horizontal="center"/>
    </xf>
    <xf numFmtId="0" fontId="22" fillId="3" borderId="0" xfId="3" applyFont="1" applyFill="1"/>
    <xf numFmtId="168" fontId="37" fillId="3" borderId="0" xfId="0" applyNumberFormat="1" applyFont="1" applyFill="1" applyAlignment="1">
      <alignment horizontal="center"/>
    </xf>
    <xf numFmtId="1" fontId="37" fillId="3" borderId="0" xfId="0" applyNumberFormat="1" applyFont="1" applyFill="1" applyAlignment="1">
      <alignment horizontal="center"/>
    </xf>
    <xf numFmtId="167" fontId="38" fillId="4" borderId="0" xfId="0" applyNumberFormat="1" applyFont="1" applyFill="1" applyAlignment="1">
      <alignment horizontal="center"/>
    </xf>
    <xf numFmtId="164" fontId="37" fillId="3" borderId="0" xfId="0" applyNumberFormat="1" applyFont="1" applyFill="1" applyAlignment="1">
      <alignment horizontal="center"/>
    </xf>
    <xf numFmtId="164" fontId="37" fillId="6" borderId="0" xfId="0" applyNumberFormat="1" applyFont="1" applyFill="1" applyAlignment="1">
      <alignment horizontal="center"/>
    </xf>
    <xf numFmtId="164" fontId="37" fillId="4" borderId="0" xfId="0" applyNumberFormat="1" applyFont="1" applyFill="1" applyAlignment="1">
      <alignment horizontal="center"/>
    </xf>
    <xf numFmtId="0" fontId="3" fillId="3" borderId="0" xfId="3" applyFont="1" applyFill="1"/>
    <xf numFmtId="169" fontId="37" fillId="3" borderId="0" xfId="5" applyNumberFormat="1" applyFont="1" applyFill="1" applyBorder="1" applyAlignment="1">
      <alignment horizontal="center"/>
    </xf>
    <xf numFmtId="166" fontId="38" fillId="3" borderId="0" xfId="0" applyNumberFormat="1" applyFont="1" applyFill="1" applyAlignment="1">
      <alignment horizontal="center"/>
    </xf>
    <xf numFmtId="164" fontId="38" fillId="3" borderId="0" xfId="5" applyNumberFormat="1" applyFont="1" applyFill="1" applyBorder="1" applyAlignment="1">
      <alignment horizontal="center"/>
    </xf>
    <xf numFmtId="165" fontId="38" fillId="0" borderId="0" xfId="6" applyNumberFormat="1" applyFont="1" applyFill="1" applyBorder="1" applyAlignment="1">
      <alignment horizontal="center"/>
    </xf>
    <xf numFmtId="164" fontId="38" fillId="0" borderId="0" xfId="6" applyNumberFormat="1" applyFont="1" applyFill="1" applyBorder="1" applyAlignment="1">
      <alignment horizontal="center"/>
    </xf>
    <xf numFmtId="165" fontId="38" fillId="4" borderId="0" xfId="6" applyNumberFormat="1" applyFont="1" applyFill="1" applyBorder="1" applyAlignment="1">
      <alignment horizontal="center"/>
    </xf>
    <xf numFmtId="166" fontId="38" fillId="4" borderId="0" xfId="0" applyNumberFormat="1" applyFont="1" applyFill="1" applyAlignment="1">
      <alignment horizontal="center"/>
    </xf>
    <xf numFmtId="164" fontId="38" fillId="4" borderId="0" xfId="6" applyNumberFormat="1" applyFont="1" applyFill="1" applyBorder="1" applyAlignment="1">
      <alignment horizontal="center"/>
    </xf>
    <xf numFmtId="164" fontId="37" fillId="4" borderId="0" xfId="2" applyNumberFormat="1" applyFont="1" applyFill="1" applyAlignment="1">
      <alignment horizontal="center"/>
    </xf>
    <xf numFmtId="9" fontId="24" fillId="0" borderId="0" xfId="7" applyFont="1"/>
    <xf numFmtId="165" fontId="13" fillId="0" borderId="4" xfId="2" applyNumberFormat="1" applyFont="1" applyBorder="1" applyAlignment="1">
      <alignment horizontal="center"/>
    </xf>
    <xf numFmtId="165" fontId="13" fillId="0" borderId="3" xfId="2" applyNumberFormat="1" applyFont="1" applyBorder="1" applyAlignment="1">
      <alignment horizontal="center"/>
    </xf>
    <xf numFmtId="165" fontId="13" fillId="0" borderId="2" xfId="2" applyNumberFormat="1" applyFont="1" applyBorder="1" applyAlignment="1">
      <alignment horizontal="center"/>
    </xf>
    <xf numFmtId="0" fontId="12" fillId="5" borderId="0" xfId="0" applyFont="1" applyFill="1" applyAlignment="1">
      <alignment horizontal="center" vertical="center" wrapText="1"/>
    </xf>
    <xf numFmtId="165" fontId="33" fillId="0" borderId="4" xfId="2" applyNumberFormat="1" applyFont="1" applyBorder="1" applyAlignment="1">
      <alignment horizontal="center"/>
    </xf>
    <xf numFmtId="165" fontId="33" fillId="0" borderId="3" xfId="2" applyNumberFormat="1" applyFont="1" applyBorder="1" applyAlignment="1">
      <alignment horizontal="center"/>
    </xf>
    <xf numFmtId="165" fontId="33" fillId="0" borderId="2" xfId="2" applyNumberFormat="1" applyFont="1" applyBorder="1" applyAlignment="1">
      <alignment horizontal="center"/>
    </xf>
    <xf numFmtId="165" fontId="33" fillId="3" borderId="4" xfId="2" applyNumberFormat="1" applyFont="1" applyFill="1" applyBorder="1" applyAlignment="1">
      <alignment horizontal="center"/>
    </xf>
    <xf numFmtId="165" fontId="33" fillId="3" borderId="3" xfId="2" applyNumberFormat="1" applyFont="1" applyFill="1" applyBorder="1" applyAlignment="1">
      <alignment horizontal="center"/>
    </xf>
    <xf numFmtId="165" fontId="33" fillId="3" borderId="2" xfId="2" applyNumberFormat="1" applyFont="1" applyFill="1" applyBorder="1" applyAlignment="1">
      <alignment horizontal="center"/>
    </xf>
    <xf numFmtId="165" fontId="13" fillId="3" borderId="4" xfId="2" applyNumberFormat="1" applyFont="1" applyFill="1" applyBorder="1" applyAlignment="1">
      <alignment horizontal="center"/>
    </xf>
    <xf numFmtId="165" fontId="13" fillId="3" borderId="3" xfId="2" applyNumberFormat="1" applyFont="1" applyFill="1" applyBorder="1" applyAlignment="1">
      <alignment horizontal="center"/>
    </xf>
    <xf numFmtId="165" fontId="13" fillId="3" borderId="2" xfId="2" applyNumberFormat="1" applyFont="1" applyFill="1" applyBorder="1" applyAlignment="1">
      <alignment horizontal="center"/>
    </xf>
  </cellXfs>
  <cellStyles count="8">
    <cellStyle name="Comma_Data Fmt 2" xfId="5" xr:uid="{3CD3E3E0-CE94-46D8-B9B1-0488A30D106D}"/>
    <cellStyle name="Normal" xfId="0" builtinId="0"/>
    <cellStyle name="Normal 10 10" xfId="3" xr:uid="{1D58A8F0-6CC3-430F-BB6E-562073C92546}"/>
    <cellStyle name="Normal 2 2" xfId="1" xr:uid="{66CA6E23-FD19-464F-A225-00D0BE1341F8}"/>
    <cellStyle name="Normal_Dom forecast 1999 Nov" xfId="4" xr:uid="{7140B8FD-7B7B-48DA-8F49-D3FDDC39E30F}"/>
    <cellStyle name="Normal_Inbound forecasts 99" xfId="2" xr:uid="{107A2B6F-368D-418C-9C73-5BD4BB4A9CB8}"/>
    <cellStyle name="Percent" xfId="7" builtinId="5"/>
    <cellStyle name="Percent 2" xfId="6" xr:uid="{6BF42F4E-A58C-4C61-A1CA-D8542AC83DC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20320</xdr:colOff>
      <xdr:row>2</xdr:row>
      <xdr:rowOff>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93EF3C1-77E1-457F-9BCC-09974053AC6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4741" b="15438"/>
        <a:stretch/>
      </xdr:blipFill>
      <xdr:spPr>
        <a:xfrm>
          <a:off x="0" y="0"/>
          <a:ext cx="12623800" cy="1244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11</xdr:col>
      <xdr:colOff>311151</xdr:colOff>
      <xdr:row>2</xdr:row>
      <xdr:rowOff>16793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8D60DE4-54B4-4042-8A7F-40908A20AB9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4741" b="15438"/>
        <a:stretch/>
      </xdr:blipFill>
      <xdr:spPr>
        <a:xfrm>
          <a:off x="1" y="0"/>
          <a:ext cx="9772650" cy="103279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8</xdr:col>
      <xdr:colOff>6350</xdr:colOff>
      <xdr:row>1</xdr:row>
      <xdr:rowOff>160812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7D67A84-0ADD-471A-AF79-8D11C3B3647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4741" b="15438"/>
        <a:stretch/>
      </xdr:blipFill>
      <xdr:spPr>
        <a:xfrm>
          <a:off x="0" y="9525"/>
          <a:ext cx="9925050" cy="104028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9524</xdr:rowOff>
    </xdr:from>
    <xdr:to>
      <xdr:col>8</xdr:col>
      <xdr:colOff>19051</xdr:colOff>
      <xdr:row>2</xdr:row>
      <xdr:rowOff>15396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FAB53AF-9CB8-3261-B86F-C342EDDE876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4741" b="15438"/>
        <a:stretch/>
      </xdr:blipFill>
      <xdr:spPr>
        <a:xfrm>
          <a:off x="1" y="9524"/>
          <a:ext cx="9925050" cy="104028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19685</xdr:colOff>
      <xdr:row>2</xdr:row>
      <xdr:rowOff>2062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1B32340-70CD-4888-B139-109A1BD3F93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4741" b="15438"/>
        <a:stretch/>
      </xdr:blipFill>
      <xdr:spPr>
        <a:xfrm>
          <a:off x="0" y="0"/>
          <a:ext cx="9921875" cy="104028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15240</xdr:colOff>
      <xdr:row>2</xdr:row>
      <xdr:rowOff>21112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F8B8E99-36CB-47C1-A4E8-7F19C4C3BBD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4741" b="15438"/>
        <a:stretch/>
      </xdr:blipFill>
      <xdr:spPr>
        <a:xfrm>
          <a:off x="0" y="0"/>
          <a:ext cx="9925050" cy="104028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12065</xdr:colOff>
      <xdr:row>2</xdr:row>
      <xdr:rowOff>2062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0978B8A-37C3-4D1E-A312-E920236CCED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4741" b="15438"/>
        <a:stretch/>
      </xdr:blipFill>
      <xdr:spPr>
        <a:xfrm>
          <a:off x="0" y="0"/>
          <a:ext cx="9925050" cy="104028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19685</xdr:colOff>
      <xdr:row>1</xdr:row>
      <xdr:rowOff>154462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5D98F6F-A9DC-40F9-8FF6-C699A7B48E6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4741" b="15438"/>
        <a:stretch/>
      </xdr:blipFill>
      <xdr:spPr>
        <a:xfrm>
          <a:off x="0" y="0"/>
          <a:ext cx="9925050" cy="104028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22225</xdr:colOff>
      <xdr:row>0</xdr:row>
      <xdr:rowOff>0</xdr:rowOff>
    </xdr:from>
    <xdr:to>
      <xdr:col>8</xdr:col>
      <xdr:colOff>26035</xdr:colOff>
      <xdr:row>1</xdr:row>
      <xdr:rowOff>154462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6853BD8-18F0-4602-BDE0-C2EFD3AB3F4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4741" b="15438"/>
        <a:stretch/>
      </xdr:blipFill>
      <xdr:spPr>
        <a:xfrm>
          <a:off x="22225" y="0"/>
          <a:ext cx="9940925" cy="10434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Austrade theme">
  <a:themeElements>
    <a:clrScheme name="Austrade">
      <a:dk1>
        <a:srgbClr val="000000"/>
      </a:dk1>
      <a:lt1>
        <a:sysClr val="window" lastClr="FFFFFF"/>
      </a:lt1>
      <a:dk2>
        <a:srgbClr val="2E1A47"/>
      </a:dk2>
      <a:lt2>
        <a:srgbClr val="1E988A"/>
      </a:lt2>
      <a:accent1>
        <a:srgbClr val="7A4282"/>
      </a:accent1>
      <a:accent2>
        <a:srgbClr val="2E1A47"/>
      </a:accent2>
      <a:accent3>
        <a:srgbClr val="1E988A"/>
      </a:accent3>
      <a:accent4>
        <a:srgbClr val="F1D184"/>
      </a:accent4>
      <a:accent5>
        <a:srgbClr val="877B77"/>
      </a:accent5>
      <a:accent6>
        <a:srgbClr val="E4E1DC"/>
      </a:accent6>
      <a:hlink>
        <a:srgbClr val="2E1A47"/>
      </a:hlink>
      <a:folHlink>
        <a:srgbClr val="2E1A47"/>
      </a:folHlink>
    </a:clrScheme>
    <a:fontScheme name="Austrade">
      <a:majorFont>
        <a:latin typeface="Verdana"/>
        <a:ea typeface=""/>
        <a:cs typeface=""/>
      </a:majorFont>
      <a:minorFont>
        <a:latin typeface="Verdan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Austrade" id="{B81E4F4F-1983-42C4-94AF-E5F032ED062C}" vid="{34FFB722-9E4F-471D-B97E-885BFC42BAAF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BC6F6F-ECEF-4E18-B321-DB2C5E732B7E}">
  <dimension ref="A1:R81"/>
  <sheetViews>
    <sheetView showGridLines="0" zoomScaleNormal="100" workbookViewId="0">
      <pane xSplit="1" ySplit="7" topLeftCell="B23" activePane="bottomRight" state="frozen"/>
      <selection activeCell="C34" sqref="C34"/>
      <selection pane="topRight" activeCell="C34" sqref="C34"/>
      <selection pane="bottomLeft" activeCell="C34" sqref="C34"/>
      <selection pane="bottomRight" activeCell="C23" sqref="C23"/>
    </sheetView>
  </sheetViews>
  <sheetFormatPr defaultRowHeight="14.25"/>
  <cols>
    <col min="1" max="1" width="16.5" style="2" customWidth="1"/>
    <col min="2" max="4" width="16.5" style="1" customWidth="1"/>
    <col min="5" max="5" width="10.5" style="1" customWidth="1"/>
    <col min="6" max="7" width="9.5" style="1" customWidth="1"/>
    <col min="8" max="8" width="9.19921875" style="1" customWidth="1"/>
    <col min="9" max="9" width="9.5" style="1" customWidth="1"/>
    <col min="10" max="10" width="8.59765625" style="1" customWidth="1"/>
    <col min="11" max="11" width="9.5" style="1" customWidth="1"/>
    <col min="12" max="12" width="9.69921875" style="1" customWidth="1"/>
  </cols>
  <sheetData>
    <row r="1" spans="1:18" s="1" customFormat="1" ht="84.6" customHeight="1">
      <c r="A1" s="25"/>
    </row>
    <row r="2" spans="1:18">
      <c r="A2" s="24"/>
    </row>
    <row r="3" spans="1:18" ht="22.5">
      <c r="A3" s="23" t="s">
        <v>0</v>
      </c>
      <c r="B3" s="22" t="s">
        <v>64</v>
      </c>
      <c r="C3" s="22"/>
      <c r="D3" s="22"/>
      <c r="E3" s="22"/>
      <c r="F3" s="22"/>
      <c r="G3" s="21"/>
      <c r="H3" s="21"/>
      <c r="I3" s="21"/>
      <c r="J3" s="21"/>
      <c r="K3" s="21"/>
      <c r="L3" s="21"/>
    </row>
    <row r="4" spans="1:18"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</row>
    <row r="5" spans="1:18" ht="34.15" customHeight="1">
      <c r="A5" s="19"/>
      <c r="B5" s="45" t="s">
        <v>1</v>
      </c>
      <c r="C5" s="45" t="s">
        <v>2</v>
      </c>
      <c r="D5" s="45" t="s">
        <v>41</v>
      </c>
      <c r="E5" s="106" t="s">
        <v>3</v>
      </c>
      <c r="F5" s="106"/>
      <c r="G5" s="106" t="s">
        <v>4</v>
      </c>
      <c r="H5" s="106"/>
      <c r="I5" s="106" t="s">
        <v>5</v>
      </c>
      <c r="J5" s="106"/>
      <c r="K5" s="106" t="s">
        <v>42</v>
      </c>
      <c r="L5" s="106"/>
    </row>
    <row r="6" spans="1:18">
      <c r="A6" s="18"/>
      <c r="B6" s="45"/>
      <c r="C6" s="45"/>
      <c r="D6" s="45"/>
      <c r="E6" s="46" t="s">
        <v>6</v>
      </c>
      <c r="F6" s="46" t="s">
        <v>7</v>
      </c>
      <c r="G6" s="46" t="s">
        <v>6</v>
      </c>
      <c r="H6" s="46" t="s">
        <v>7</v>
      </c>
      <c r="I6" s="46" t="s">
        <v>6</v>
      </c>
      <c r="J6" s="46" t="s">
        <v>7</v>
      </c>
      <c r="K6" s="46" t="s">
        <v>6</v>
      </c>
      <c r="L6" s="46" t="s">
        <v>7</v>
      </c>
    </row>
    <row r="7" spans="1:18">
      <c r="A7" s="17"/>
      <c r="B7" s="46" t="s">
        <v>8</v>
      </c>
      <c r="C7" s="46" t="s">
        <v>8</v>
      </c>
      <c r="D7" s="46" t="s">
        <v>8</v>
      </c>
      <c r="E7" s="46" t="s">
        <v>9</v>
      </c>
      <c r="F7" s="46" t="s">
        <v>9</v>
      </c>
      <c r="G7" s="46" t="s">
        <v>9</v>
      </c>
      <c r="H7" s="46" t="s">
        <v>9</v>
      </c>
      <c r="I7" s="46" t="s">
        <v>9</v>
      </c>
      <c r="J7" s="46" t="s">
        <v>9</v>
      </c>
      <c r="K7" s="46" t="s">
        <v>9</v>
      </c>
      <c r="L7" s="46" t="s">
        <v>9</v>
      </c>
    </row>
    <row r="8" spans="1:18">
      <c r="A8" s="15">
        <v>2009</v>
      </c>
      <c r="B8" s="86">
        <v>5556.75</v>
      </c>
      <c r="C8" s="93">
        <v>262236</v>
      </c>
      <c r="D8" s="86">
        <v>6226.4880000000003</v>
      </c>
      <c r="E8" s="94">
        <v>24.667437907427335</v>
      </c>
      <c r="F8" s="94">
        <v>16.283999999999999</v>
      </c>
      <c r="G8" s="94">
        <v>91.866502854340126</v>
      </c>
      <c r="H8" s="95">
        <v>60.644892999999996</v>
      </c>
      <c r="I8" s="94">
        <v>93.766472722182982</v>
      </c>
      <c r="J8" s="95">
        <v>61.899141999999998</v>
      </c>
      <c r="K8" s="94">
        <v>116.53394076176747</v>
      </c>
      <c r="L8" s="94">
        <v>76.928892999999988</v>
      </c>
    </row>
    <row r="9" spans="1:18">
      <c r="A9" s="15">
        <v>2010</v>
      </c>
      <c r="B9" s="86">
        <v>5870.9539999999997</v>
      </c>
      <c r="C9" s="93">
        <v>265393</v>
      </c>
      <c r="D9" s="86">
        <v>7055.241</v>
      </c>
      <c r="E9" s="94">
        <v>24.603791467640914</v>
      </c>
      <c r="F9" s="94">
        <v>16.748999999999999</v>
      </c>
      <c r="G9" s="94">
        <v>90.54000474567431</v>
      </c>
      <c r="H9" s="95">
        <v>61.634994000000006</v>
      </c>
      <c r="I9" s="94">
        <v>92.495563272663873</v>
      </c>
      <c r="J9" s="95">
        <v>62.966238000000004</v>
      </c>
      <c r="K9" s="94">
        <v>115.14379621331523</v>
      </c>
      <c r="L9" s="94">
        <v>78.383994000000001</v>
      </c>
    </row>
    <row r="10" spans="1:18">
      <c r="A10" s="15">
        <v>2011</v>
      </c>
      <c r="B10" s="86">
        <v>5871.69</v>
      </c>
      <c r="C10" s="93">
        <v>270573</v>
      </c>
      <c r="D10" s="86">
        <v>7765.9279999999999</v>
      </c>
      <c r="E10" s="94">
        <v>24.922368580645163</v>
      </c>
      <c r="F10" s="94">
        <v>17.568000000000001</v>
      </c>
      <c r="G10" s="94">
        <v>91.851907201356852</v>
      </c>
      <c r="H10" s="95">
        <v>64.747229000000004</v>
      </c>
      <c r="I10" s="94">
        <v>93.458025329137087</v>
      </c>
      <c r="J10" s="95">
        <v>65.879396</v>
      </c>
      <c r="K10" s="94">
        <v>116.77427578200201</v>
      </c>
      <c r="L10" s="94">
        <v>82.315229000000002</v>
      </c>
    </row>
    <row r="11" spans="1:18">
      <c r="A11" s="15">
        <v>2012</v>
      </c>
      <c r="B11" s="86">
        <v>6166.4989999999998</v>
      </c>
      <c r="C11" s="93">
        <v>281733</v>
      </c>
      <c r="D11" s="86">
        <v>8205.9699999999993</v>
      </c>
      <c r="E11" s="94">
        <v>25.766850539840632</v>
      </c>
      <c r="F11" s="94">
        <v>18.382999999999999</v>
      </c>
      <c r="G11" s="94">
        <v>95.55673736967529</v>
      </c>
      <c r="H11" s="95">
        <v>68.173620999999997</v>
      </c>
      <c r="I11" s="94">
        <v>95.813396674595609</v>
      </c>
      <c r="J11" s="95">
        <v>68.356730999999996</v>
      </c>
      <c r="K11" s="94">
        <v>121.32358790951592</v>
      </c>
      <c r="L11" s="94">
        <v>86.556620999999993</v>
      </c>
      <c r="O11" s="76"/>
      <c r="P11" s="76"/>
      <c r="Q11" s="76"/>
      <c r="R11" s="76"/>
    </row>
    <row r="12" spans="1:18">
      <c r="A12" s="15">
        <v>2013</v>
      </c>
      <c r="B12" s="86">
        <v>6481.1019999999999</v>
      </c>
      <c r="C12" s="93">
        <v>282680</v>
      </c>
      <c r="D12" s="86">
        <v>8709.6010000000006</v>
      </c>
      <c r="E12" s="94">
        <v>26.342581305447467</v>
      </c>
      <c r="F12" s="94">
        <v>19.242999999999999</v>
      </c>
      <c r="G12" s="94">
        <v>95.493283671457206</v>
      </c>
      <c r="H12" s="95">
        <v>69.756917000000001</v>
      </c>
      <c r="I12" s="94">
        <v>96.817688671856033</v>
      </c>
      <c r="J12" s="95">
        <v>70.724382000000006</v>
      </c>
      <c r="K12" s="94">
        <v>121.83586497690467</v>
      </c>
      <c r="L12" s="94">
        <v>88.999916999999996</v>
      </c>
      <c r="O12" s="76"/>
      <c r="P12" s="76"/>
      <c r="Q12" s="76"/>
      <c r="R12" s="76"/>
    </row>
    <row r="13" spans="1:18">
      <c r="A13" s="15">
        <v>2014</v>
      </c>
      <c r="B13" s="86">
        <v>6921.7439999999997</v>
      </c>
      <c r="C13" s="93">
        <v>310533</v>
      </c>
      <c r="D13" s="86">
        <v>9139.1209999999992</v>
      </c>
      <c r="E13" s="94">
        <v>26.658473762039659</v>
      </c>
      <c r="F13" s="94">
        <v>20.061</v>
      </c>
      <c r="G13" s="94">
        <v>98.610416022538232</v>
      </c>
      <c r="H13" s="95">
        <v>74.206181999999998</v>
      </c>
      <c r="I13" s="94">
        <v>101.23793744082531</v>
      </c>
      <c r="J13" s="95">
        <v>76.183441000000002</v>
      </c>
      <c r="K13" s="94">
        <v>125.26888978457789</v>
      </c>
      <c r="L13" s="94">
        <v>94.267181999999991</v>
      </c>
      <c r="O13" s="76"/>
      <c r="P13" s="75"/>
      <c r="Q13" s="75"/>
      <c r="R13" s="76"/>
    </row>
    <row r="14" spans="1:18">
      <c r="A14" s="15">
        <v>2015</v>
      </c>
      <c r="B14" s="86">
        <v>7449.1760000000004</v>
      </c>
      <c r="C14" s="93">
        <v>317535</v>
      </c>
      <c r="D14" s="86">
        <v>9420.3359999999993</v>
      </c>
      <c r="E14" s="94">
        <v>31.169482734883715</v>
      </c>
      <c r="F14" s="94">
        <v>23.81</v>
      </c>
      <c r="G14" s="94">
        <v>99.559959423043708</v>
      </c>
      <c r="H14" s="95">
        <v>76.052678</v>
      </c>
      <c r="I14" s="94">
        <v>106.50415363058976</v>
      </c>
      <c r="J14" s="95">
        <v>81.357265999999996</v>
      </c>
      <c r="K14" s="94">
        <v>130.72944215792742</v>
      </c>
      <c r="L14" s="94">
        <v>99.862678000000002</v>
      </c>
      <c r="O14" s="76"/>
      <c r="P14" s="75"/>
      <c r="Q14" s="75"/>
      <c r="R14" s="76"/>
    </row>
    <row r="15" spans="1:18">
      <c r="A15" s="15">
        <v>2016</v>
      </c>
      <c r="B15" s="86">
        <v>8268.8539999999994</v>
      </c>
      <c r="C15" s="93">
        <v>334798</v>
      </c>
      <c r="D15" s="86">
        <v>9969.7739999999994</v>
      </c>
      <c r="E15" s="94">
        <v>33.341767974217312</v>
      </c>
      <c r="F15" s="94">
        <v>25.73</v>
      </c>
      <c r="G15" s="94">
        <v>104.63136096628361</v>
      </c>
      <c r="H15" s="95">
        <v>80.744516000000004</v>
      </c>
      <c r="I15" s="94">
        <v>112.36323532206262</v>
      </c>
      <c r="J15" s="95">
        <v>86.711240000000004</v>
      </c>
      <c r="K15" s="94">
        <v>137.97312894050091</v>
      </c>
      <c r="L15" s="94">
        <v>106.47451600000001</v>
      </c>
      <c r="O15" s="76"/>
      <c r="P15" s="75"/>
      <c r="Q15" s="75"/>
      <c r="R15" s="76"/>
    </row>
    <row r="16" spans="1:18">
      <c r="A16" s="15">
        <v>2017</v>
      </c>
      <c r="B16" s="86">
        <v>8815.25</v>
      </c>
      <c r="C16" s="93">
        <v>352085</v>
      </c>
      <c r="D16" s="86">
        <v>10535.245000000001</v>
      </c>
      <c r="E16" s="94">
        <v>35.572123819331523</v>
      </c>
      <c r="F16" s="94">
        <v>27.981999999999999</v>
      </c>
      <c r="G16" s="94">
        <v>108.3174322999205</v>
      </c>
      <c r="H16" s="95">
        <v>85.205438000000001</v>
      </c>
      <c r="I16" s="94">
        <v>117.72963930448418</v>
      </c>
      <c r="J16" s="95">
        <v>92.609335999999999</v>
      </c>
      <c r="K16" s="94">
        <v>143.88955611925201</v>
      </c>
      <c r="L16" s="94">
        <v>113.187438</v>
      </c>
      <c r="O16" s="76"/>
      <c r="P16" s="75"/>
      <c r="Q16" s="75"/>
      <c r="R16" s="76"/>
    </row>
    <row r="17" spans="1:18">
      <c r="A17" s="15">
        <v>2018</v>
      </c>
      <c r="B17" s="86">
        <v>9245.6329999999998</v>
      </c>
      <c r="C17" s="93">
        <v>371528</v>
      </c>
      <c r="D17" s="86">
        <v>11061.404</v>
      </c>
      <c r="E17" s="94">
        <v>37.652674438938057</v>
      </c>
      <c r="F17" s="94">
        <v>30.234000000000002</v>
      </c>
      <c r="G17" s="94">
        <v>117.35416422265664</v>
      </c>
      <c r="H17" s="95">
        <v>94.231972999999996</v>
      </c>
      <c r="I17" s="94">
        <v>127.08422602968673</v>
      </c>
      <c r="J17" s="95">
        <v>102.044929</v>
      </c>
      <c r="K17" s="94">
        <v>155.00683866159468</v>
      </c>
      <c r="L17" s="94">
        <v>124.46597299999999</v>
      </c>
      <c r="O17" s="76"/>
      <c r="P17" s="75"/>
      <c r="Q17" s="75"/>
      <c r="R17" s="76"/>
    </row>
    <row r="18" spans="1:18">
      <c r="A18" s="15">
        <v>2019</v>
      </c>
      <c r="B18" s="86">
        <v>9465.8940000000002</v>
      </c>
      <c r="C18" s="93">
        <v>417907</v>
      </c>
      <c r="D18" s="86">
        <v>11308.909</v>
      </c>
      <c r="E18" s="94">
        <v>38.538223006968636</v>
      </c>
      <c r="F18" s="94">
        <v>31.437999999999999</v>
      </c>
      <c r="G18" s="94">
        <v>131.20307621681357</v>
      </c>
      <c r="H18" s="95">
        <v>107.03042300000001</v>
      </c>
      <c r="I18" s="94">
        <v>137.45441288092508</v>
      </c>
      <c r="J18" s="95">
        <v>112.13002300000001</v>
      </c>
      <c r="K18" s="94">
        <v>169.74129922378222</v>
      </c>
      <c r="L18" s="94">
        <v>138.468423</v>
      </c>
      <c r="O18" s="76"/>
      <c r="P18" s="75"/>
      <c r="Q18" s="75"/>
      <c r="R18" s="76"/>
    </row>
    <row r="19" spans="1:18">
      <c r="A19" s="15">
        <v>2020</v>
      </c>
      <c r="B19" s="86">
        <v>1827.7170000000001</v>
      </c>
      <c r="C19" s="93">
        <v>275404</v>
      </c>
      <c r="D19" s="86">
        <v>2832.3519999999999</v>
      </c>
      <c r="E19" s="94">
        <v>9.5729075769230771</v>
      </c>
      <c r="F19" s="94">
        <v>7.782</v>
      </c>
      <c r="G19" s="94">
        <v>77.590336151096153</v>
      </c>
      <c r="H19" s="95">
        <v>63.074670999999995</v>
      </c>
      <c r="I19" s="94">
        <v>65.718145830384614</v>
      </c>
      <c r="J19" s="95">
        <v>53.423540000000003</v>
      </c>
      <c r="K19" s="94">
        <v>87.163243728019225</v>
      </c>
      <c r="L19" s="94">
        <v>70.856670999999992</v>
      </c>
      <c r="O19" s="76"/>
      <c r="P19" s="75"/>
      <c r="Q19" s="75"/>
      <c r="R19" s="76"/>
    </row>
    <row r="20" spans="1:18">
      <c r="A20" s="15">
        <v>2021</v>
      </c>
      <c r="B20" s="86">
        <v>246.24100000000001</v>
      </c>
      <c r="C20" s="93">
        <v>321109</v>
      </c>
      <c r="D20" s="86">
        <v>300.84500000000003</v>
      </c>
      <c r="E20" s="94">
        <v>1.7164478333333333</v>
      </c>
      <c r="F20" s="94">
        <v>1.4490000000000001</v>
      </c>
      <c r="G20" s="94">
        <v>93.617845025351841</v>
      </c>
      <c r="H20" s="95">
        <v>79.030806999999996</v>
      </c>
      <c r="I20" s="94">
        <v>73.675491920777773</v>
      </c>
      <c r="J20" s="95">
        <v>62.195765999999999</v>
      </c>
      <c r="K20" s="94">
        <v>95.334292858685174</v>
      </c>
      <c r="L20" s="94">
        <v>80.479806999999994</v>
      </c>
      <c r="O20" s="76"/>
      <c r="P20" s="75"/>
      <c r="Q20" s="75"/>
      <c r="R20" s="76"/>
    </row>
    <row r="21" spans="1:18">
      <c r="A21" s="15">
        <v>2022</v>
      </c>
      <c r="B21" s="86">
        <v>3694.3820000000001</v>
      </c>
      <c r="C21" s="93">
        <v>399726</v>
      </c>
      <c r="D21" s="86">
        <v>5225.6350000000002</v>
      </c>
      <c r="E21" s="94">
        <v>14.220051790642348</v>
      </c>
      <c r="F21" s="94">
        <v>12.742000000000001</v>
      </c>
      <c r="G21" s="94">
        <v>145.39451652715303</v>
      </c>
      <c r="H21" s="95">
        <v>130.28200999999999</v>
      </c>
      <c r="I21" s="94">
        <v>127.22429014244884</v>
      </c>
      <c r="J21" s="95">
        <v>114.000422</v>
      </c>
      <c r="K21" s="94">
        <v>159.61456831779537</v>
      </c>
      <c r="L21" s="94">
        <v>143.02400999999998</v>
      </c>
      <c r="O21" s="76"/>
      <c r="P21" s="75"/>
      <c r="Q21" s="75"/>
      <c r="R21" s="76"/>
    </row>
    <row r="22" spans="1:18">
      <c r="A22" s="15">
        <v>2023</v>
      </c>
      <c r="B22" s="86">
        <v>7187.4290000000001</v>
      </c>
      <c r="C22" s="96">
        <v>402447</v>
      </c>
      <c r="D22" s="86">
        <v>9975.2289999999994</v>
      </c>
      <c r="E22" s="94">
        <v>29.58222570680628</v>
      </c>
      <c r="F22" s="94">
        <v>28.105</v>
      </c>
      <c r="G22" s="94">
        <v>149.73732179506356</v>
      </c>
      <c r="H22" s="97">
        <v>142.26</v>
      </c>
      <c r="I22" s="94">
        <v>144.65976773672401</v>
      </c>
      <c r="J22" s="97">
        <v>137.43600000000001</v>
      </c>
      <c r="K22" s="94">
        <v>179.31954750186983</v>
      </c>
      <c r="L22" s="94">
        <v>170.36499999999998</v>
      </c>
      <c r="O22" s="76"/>
      <c r="P22" s="75"/>
      <c r="Q22" s="75"/>
      <c r="R22" s="76"/>
    </row>
    <row r="23" spans="1:18">
      <c r="A23" s="15">
        <v>2024</v>
      </c>
      <c r="B23" s="88">
        <v>8311.2272769234678</v>
      </c>
      <c r="C23" s="98">
        <v>395501.39689567633</v>
      </c>
      <c r="D23" s="88">
        <v>11383.090653585514</v>
      </c>
      <c r="E23" s="99">
        <v>33.243457997329969</v>
      </c>
      <c r="F23" s="99">
        <v>33.243457997329969</v>
      </c>
      <c r="G23" s="99">
        <v>143.43195905875896</v>
      </c>
      <c r="H23" s="100">
        <v>143.43195905875896</v>
      </c>
      <c r="I23" s="99">
        <v>143.51989262808894</v>
      </c>
      <c r="J23" s="100">
        <v>143.51989262808894</v>
      </c>
      <c r="K23" s="99">
        <v>176.67541705608892</v>
      </c>
      <c r="L23" s="99">
        <v>176.67541705608892</v>
      </c>
      <c r="O23" s="76"/>
      <c r="P23" s="75"/>
      <c r="Q23" s="75"/>
      <c r="R23" s="76"/>
    </row>
    <row r="24" spans="1:18">
      <c r="A24" s="15">
        <v>2025</v>
      </c>
      <c r="B24" s="88">
        <v>9235.0827369051513</v>
      </c>
      <c r="C24" s="98">
        <v>401413.40395627316</v>
      </c>
      <c r="D24" s="88">
        <v>12052.416384016342</v>
      </c>
      <c r="E24" s="99">
        <v>36.73199493451289</v>
      </c>
      <c r="F24" s="99">
        <v>37.315781602002893</v>
      </c>
      <c r="G24" s="99">
        <v>144.02026188787715</v>
      </c>
      <c r="H24" s="100">
        <v>146.30919579654338</v>
      </c>
      <c r="I24" s="99">
        <v>146.80330309951469</v>
      </c>
      <c r="J24" s="100">
        <v>149.13646826644296</v>
      </c>
      <c r="K24" s="99">
        <v>180.75225682239005</v>
      </c>
      <c r="L24" s="99">
        <v>183.62497739854626</v>
      </c>
      <c r="O24" s="76"/>
      <c r="P24" s="75"/>
      <c r="Q24" s="75"/>
      <c r="R24" s="76"/>
    </row>
    <row r="25" spans="1:18">
      <c r="A25" s="15">
        <v>2026</v>
      </c>
      <c r="B25" s="88">
        <v>10043.733311890786</v>
      </c>
      <c r="C25" s="98">
        <v>417355.97174001823</v>
      </c>
      <c r="D25" s="88">
        <v>12614.661608330704</v>
      </c>
      <c r="E25" s="99">
        <v>39.207023220265853</v>
      </c>
      <c r="F25" s="99">
        <v>40.905559792115568</v>
      </c>
      <c r="G25" s="99">
        <v>146.4554382708593</v>
      </c>
      <c r="H25" s="100">
        <v>152.80021779293105</v>
      </c>
      <c r="I25" s="99">
        <v>150.91393883675136</v>
      </c>
      <c r="J25" s="100">
        <v>157.45187064748919</v>
      </c>
      <c r="K25" s="99">
        <v>185.66246149112516</v>
      </c>
      <c r="L25" s="99">
        <v>193.70577758504663</v>
      </c>
      <c r="O25" s="76"/>
      <c r="P25" s="75"/>
      <c r="Q25" s="75"/>
      <c r="R25" s="76"/>
    </row>
    <row r="26" spans="1:18">
      <c r="A26" s="15">
        <v>2027</v>
      </c>
      <c r="B26" s="88">
        <v>10709.286039184979</v>
      </c>
      <c r="C26" s="98">
        <v>436306.44624736178</v>
      </c>
      <c r="D26" s="88">
        <v>13119.248072663933</v>
      </c>
      <c r="E26" s="99">
        <v>41.073660033094114</v>
      </c>
      <c r="F26" s="99">
        <v>43.9243901047737</v>
      </c>
      <c r="G26" s="99">
        <v>150.30277782618609</v>
      </c>
      <c r="H26" s="100">
        <v>160.73458858424493</v>
      </c>
      <c r="I26" s="99">
        <v>155.52147139209455</v>
      </c>
      <c r="J26" s="100">
        <v>166.31548719034777</v>
      </c>
      <c r="K26" s="99">
        <v>191.3764378592802</v>
      </c>
      <c r="L26" s="99">
        <v>204.65897868901862</v>
      </c>
      <c r="O26" s="76"/>
      <c r="P26" s="75"/>
      <c r="Q26" s="75"/>
      <c r="R26" s="76"/>
    </row>
    <row r="27" spans="1:18">
      <c r="A27" s="15">
        <v>2028</v>
      </c>
      <c r="B27" s="88">
        <v>11267.400152091357</v>
      </c>
      <c r="C27" s="98">
        <v>452545.97303599841</v>
      </c>
      <c r="D27" s="88">
        <v>13565.302507134507</v>
      </c>
      <c r="E27" s="99">
        <v>42.404045899531901</v>
      </c>
      <c r="F27" s="99">
        <v>46.480789608871525</v>
      </c>
      <c r="G27" s="99">
        <v>153.00784986822174</v>
      </c>
      <c r="H27" s="100">
        <v>167.71809216226521</v>
      </c>
      <c r="I27" s="99">
        <v>158.90758711273347</v>
      </c>
      <c r="J27" s="100">
        <v>174.18503275230924</v>
      </c>
      <c r="K27" s="99">
        <v>195.41189576775363</v>
      </c>
      <c r="L27" s="99">
        <v>214.19888177113674</v>
      </c>
      <c r="O27" s="76"/>
      <c r="P27" s="75"/>
      <c r="Q27" s="75"/>
      <c r="R27" s="76"/>
    </row>
    <row r="28" spans="1:18">
      <c r="A28" s="15">
        <v>2029</v>
      </c>
      <c r="B28" s="88">
        <v>11751.116441407587</v>
      </c>
      <c r="C28" s="98">
        <v>467365.85018826701</v>
      </c>
      <c r="D28" s="88">
        <v>13972.261582348543</v>
      </c>
      <c r="E28" s="99">
        <v>43.140428355153048</v>
      </c>
      <c r="F28" s="99">
        <v>48.470167404131232</v>
      </c>
      <c r="G28" s="99">
        <v>154.99637453202922</v>
      </c>
      <c r="H28" s="100">
        <v>174.14523932754369</v>
      </c>
      <c r="I28" s="99">
        <v>161.2210639631503</v>
      </c>
      <c r="J28" s="100">
        <v>181.13895149658674</v>
      </c>
      <c r="K28" s="99">
        <v>198.13680288718228</v>
      </c>
      <c r="L28" s="99">
        <v>222.61540673167491</v>
      </c>
      <c r="O28" s="76"/>
      <c r="P28" s="75"/>
      <c r="Q28" s="75"/>
      <c r="R28" s="76"/>
    </row>
    <row r="29" spans="1:18">
      <c r="A29" s="103" t="s">
        <v>10</v>
      </c>
      <c r="B29" s="104"/>
      <c r="C29" s="104"/>
      <c r="D29" s="104"/>
      <c r="E29" s="104"/>
      <c r="F29" s="104"/>
      <c r="G29" s="104"/>
      <c r="H29" s="104"/>
      <c r="I29" s="104"/>
      <c r="J29" s="104"/>
      <c r="K29" s="104"/>
      <c r="L29" s="105"/>
      <c r="O29" s="76"/>
      <c r="P29" s="75"/>
      <c r="Q29" s="75"/>
      <c r="R29" s="76"/>
    </row>
    <row r="30" spans="1:18">
      <c r="A30" s="15">
        <v>2016</v>
      </c>
      <c r="B30" s="89">
        <f>B15/B14*100-100</f>
        <v>11.003606304912111</v>
      </c>
      <c r="C30" s="89">
        <f t="shared" ref="C30" si="0">C15/C14*100-100</f>
        <v>5.4365660478372462</v>
      </c>
      <c r="D30" s="89">
        <f t="shared" ref="D30:D31" si="1">D15/D14*100-100</f>
        <v>5.8324671221918294</v>
      </c>
      <c r="E30" s="89">
        <f t="shared" ref="E30:L30" si="2">E15/E14*100-100</f>
        <v>6.9692694543899307</v>
      </c>
      <c r="F30" s="89">
        <f t="shared" si="2"/>
        <v>8.0638387232255297</v>
      </c>
      <c r="G30" s="89">
        <f t="shared" si="2"/>
        <v>5.0938164023257855</v>
      </c>
      <c r="H30" s="89">
        <f t="shared" si="2"/>
        <v>6.169194988768183</v>
      </c>
      <c r="I30" s="89">
        <f t="shared" si="2"/>
        <v>5.5012706000135267</v>
      </c>
      <c r="J30" s="89">
        <f t="shared" si="2"/>
        <v>6.580818485222963</v>
      </c>
      <c r="K30" s="89">
        <f t="shared" si="2"/>
        <v>5.5409758222809273</v>
      </c>
      <c r="L30" s="89">
        <f t="shared" si="2"/>
        <v>6.6209299934856745</v>
      </c>
      <c r="O30" s="76"/>
      <c r="P30" s="75"/>
      <c r="Q30" s="75"/>
      <c r="R30" s="76"/>
    </row>
    <row r="31" spans="1:18">
      <c r="A31" s="15">
        <v>2017</v>
      </c>
      <c r="B31" s="89">
        <f>B16/B15*100-100</f>
        <v>6.6078806083648374</v>
      </c>
      <c r="C31" s="89">
        <f t="shared" ref="C31" si="3">C16/C15*100-100</f>
        <v>5.1634119678134311</v>
      </c>
      <c r="D31" s="89">
        <f t="shared" si="1"/>
        <v>5.6718537451300364</v>
      </c>
      <c r="E31" s="89">
        <f t="shared" ref="E31:L31" si="4">E16/E15*100-100</f>
        <v>6.6893748611018822</v>
      </c>
      <c r="F31" s="89">
        <f t="shared" si="4"/>
        <v>8.7524290711231885</v>
      </c>
      <c r="G31" s="89">
        <f t="shared" si="4"/>
        <v>3.5229125374988541</v>
      </c>
      <c r="H31" s="89">
        <f t="shared" si="4"/>
        <v>5.5247368130858518</v>
      </c>
      <c r="I31" s="89">
        <f t="shared" si="4"/>
        <v>4.7759429203333639</v>
      </c>
      <c r="J31" s="89">
        <f t="shared" si="4"/>
        <v>6.8019970652016752</v>
      </c>
      <c r="K31" s="89">
        <f t="shared" si="4"/>
        <v>4.2881010412559846</v>
      </c>
      <c r="L31" s="89">
        <f t="shared" si="4"/>
        <v>6.3047217796228239</v>
      </c>
      <c r="O31" s="76"/>
      <c r="P31" s="75"/>
      <c r="Q31" s="75"/>
      <c r="R31" s="76"/>
    </row>
    <row r="32" spans="1:18">
      <c r="A32" s="15">
        <v>2018</v>
      </c>
      <c r="B32" s="89">
        <f t="shared" ref="B32:D43" si="5">B17/B16*100-100</f>
        <v>4.8822551827798435</v>
      </c>
      <c r="C32" s="89">
        <f t="shared" ref="C32" si="6">C17/C16*100-100</f>
        <v>5.5222460485394151</v>
      </c>
      <c r="D32" s="89">
        <f t="shared" si="5"/>
        <v>4.9942739822377007</v>
      </c>
      <c r="E32" s="89">
        <f t="shared" ref="E32:L32" si="7">E17/E16*100-100</f>
        <v>5.8488231688766064</v>
      </c>
      <c r="F32" s="89">
        <f t="shared" si="7"/>
        <v>8.0480308769923568</v>
      </c>
      <c r="G32" s="89">
        <f t="shared" si="7"/>
        <v>8.3428232472445387</v>
      </c>
      <c r="H32" s="89">
        <f t="shared" si="7"/>
        <v>10.593848481830463</v>
      </c>
      <c r="I32" s="89">
        <f t="shared" si="7"/>
        <v>7.9458212736121396</v>
      </c>
      <c r="J32" s="89">
        <f t="shared" si="7"/>
        <v>10.188598048041285</v>
      </c>
      <c r="K32" s="89">
        <f t="shared" si="7"/>
        <v>7.7262609199579231</v>
      </c>
      <c r="L32" s="89">
        <f t="shared" si="7"/>
        <v>9.9644759164881975</v>
      </c>
      <c r="O32" s="76"/>
      <c r="P32" s="75"/>
      <c r="Q32" s="75"/>
      <c r="R32" s="76"/>
    </row>
    <row r="33" spans="1:18">
      <c r="A33" s="15">
        <v>2019</v>
      </c>
      <c r="B33" s="89">
        <f t="shared" si="5"/>
        <v>2.3823247148140041</v>
      </c>
      <c r="C33" s="89">
        <f t="shared" ref="C33" si="8">C18/C17*100-100</f>
        <v>12.483312159514213</v>
      </c>
      <c r="D33" s="89">
        <f t="shared" si="5"/>
        <v>2.2375550156200603</v>
      </c>
      <c r="E33" s="89">
        <f t="shared" ref="E33:L33" si="9">E18/E17*100-100</f>
        <v>2.3518875650299123</v>
      </c>
      <c r="F33" s="89">
        <f t="shared" si="9"/>
        <v>3.9822716147383659</v>
      </c>
      <c r="G33" s="89">
        <f t="shared" si="9"/>
        <v>11.800954900825957</v>
      </c>
      <c r="H33" s="89">
        <f t="shared" si="9"/>
        <v>13.581855067387806</v>
      </c>
      <c r="I33" s="89">
        <f t="shared" si="9"/>
        <v>8.1600897099659591</v>
      </c>
      <c r="J33" s="89">
        <f t="shared" si="9"/>
        <v>9.8829937938415497</v>
      </c>
      <c r="K33" s="89">
        <f t="shared" si="9"/>
        <v>9.5056841939440346</v>
      </c>
      <c r="L33" s="89">
        <f t="shared" si="9"/>
        <v>11.250022526236975</v>
      </c>
      <c r="O33" s="76"/>
      <c r="P33" s="75"/>
      <c r="Q33" s="75"/>
      <c r="R33" s="76"/>
    </row>
    <row r="34" spans="1:18">
      <c r="A34" s="15">
        <v>2020</v>
      </c>
      <c r="B34" s="89">
        <f t="shared" si="5"/>
        <v>-80.691554331793697</v>
      </c>
      <c r="C34" s="89">
        <f t="shared" ref="C34" si="10">C19/C18*100-100</f>
        <v>-34.099213461368194</v>
      </c>
      <c r="D34" s="89">
        <f t="shared" si="5"/>
        <v>-74.95468395757716</v>
      </c>
      <c r="E34" s="89">
        <f t="shared" ref="E34:L34" si="11">E19/E18*100-100</f>
        <v>-75.159966313983745</v>
      </c>
      <c r="F34" s="89">
        <f t="shared" si="11"/>
        <v>-75.246516954004704</v>
      </c>
      <c r="G34" s="89">
        <f t="shared" si="11"/>
        <v>-40.862410860795798</v>
      </c>
      <c r="H34" s="89">
        <f t="shared" si="11"/>
        <v>-41.068465178354018</v>
      </c>
      <c r="I34" s="89">
        <f t="shared" si="11"/>
        <v>-52.189133507619459</v>
      </c>
      <c r="J34" s="89">
        <f t="shared" si="11"/>
        <v>-52.355721892610333</v>
      </c>
      <c r="K34" s="89">
        <f t="shared" si="11"/>
        <v>-48.649359863149378</v>
      </c>
      <c r="L34" s="89">
        <f t="shared" si="11"/>
        <v>-48.828281954218554</v>
      </c>
      <c r="O34" s="76"/>
      <c r="P34" s="75"/>
      <c r="Q34" s="75"/>
      <c r="R34" s="76"/>
    </row>
    <row r="35" spans="1:18">
      <c r="A35" s="15">
        <v>2021</v>
      </c>
      <c r="B35" s="89">
        <f t="shared" si="5"/>
        <v>-86.527400029654473</v>
      </c>
      <c r="C35" s="89">
        <f t="shared" ref="C35" si="12">C20/C19*100-100</f>
        <v>16.595619526223302</v>
      </c>
      <c r="D35" s="89">
        <f t="shared" si="5"/>
        <v>-89.378262306379995</v>
      </c>
      <c r="E35" s="89">
        <f t="shared" ref="E35:L35" si="13">E20/E19*100-100</f>
        <v>-82.069733573203123</v>
      </c>
      <c r="F35" s="89">
        <f t="shared" si="13"/>
        <v>-81.380107941403239</v>
      </c>
      <c r="G35" s="89">
        <f t="shared" si="13"/>
        <v>20.65657873042899</v>
      </c>
      <c r="H35" s="89">
        <f t="shared" si="13"/>
        <v>25.297216373907048</v>
      </c>
      <c r="I35" s="89">
        <f t="shared" si="13"/>
        <v>12.108293668130401</v>
      </c>
      <c r="J35" s="89">
        <f t="shared" si="13"/>
        <v>16.420151116904648</v>
      </c>
      <c r="K35" s="89">
        <f t="shared" si="13"/>
        <v>9.3744206630980642</v>
      </c>
      <c r="L35" s="89">
        <f t="shared" si="13"/>
        <v>13.581129150140299</v>
      </c>
      <c r="O35" s="76"/>
      <c r="P35" s="75"/>
      <c r="Q35" s="75"/>
      <c r="R35" s="76"/>
    </row>
    <row r="36" spans="1:18">
      <c r="A36" s="15">
        <v>2022</v>
      </c>
      <c r="B36" s="89">
        <f t="shared" si="5"/>
        <v>1400.3114834653854</v>
      </c>
      <c r="C36" s="89">
        <f t="shared" ref="C36" si="14">C21/C20*100-100</f>
        <v>24.482963728827272</v>
      </c>
      <c r="D36" s="89">
        <f t="shared" si="5"/>
        <v>1636.9858232644717</v>
      </c>
      <c r="E36" s="89">
        <f t="shared" ref="E36:L36" si="15">E21/E20*100-100</f>
        <v>728.45813979834611</v>
      </c>
      <c r="F36" s="89">
        <f t="shared" si="15"/>
        <v>779.3650793650794</v>
      </c>
      <c r="G36" s="89">
        <f t="shared" si="15"/>
        <v>55.30641245563811</v>
      </c>
      <c r="H36" s="89">
        <f t="shared" si="15"/>
        <v>64.849651604848219</v>
      </c>
      <c r="I36" s="89">
        <f t="shared" si="15"/>
        <v>72.68196903150826</v>
      </c>
      <c r="J36" s="89">
        <f t="shared" si="15"/>
        <v>83.292898104993185</v>
      </c>
      <c r="K36" s="89">
        <f t="shared" si="15"/>
        <v>67.4261837284443</v>
      </c>
      <c r="L36" s="89">
        <f t="shared" si="15"/>
        <v>77.714156297616341</v>
      </c>
    </row>
    <row r="37" spans="1:18">
      <c r="A37" s="15">
        <v>2023</v>
      </c>
      <c r="B37" s="89">
        <f>B22/B21*100-100</f>
        <v>94.550238713809222</v>
      </c>
      <c r="C37" s="89">
        <f t="shared" ref="C37" si="16">C22/C21*100-100</f>
        <v>0.68071629065910599</v>
      </c>
      <c r="D37" s="89">
        <f t="shared" si="5"/>
        <v>90.89027457907028</v>
      </c>
      <c r="E37" s="89">
        <f t="shared" ref="E37:L37" si="17">E22/E21*100-100</f>
        <v>108.03177191150013</v>
      </c>
      <c r="F37" s="89">
        <f t="shared" si="17"/>
        <v>120.56976926699105</v>
      </c>
      <c r="G37" s="89">
        <f t="shared" si="17"/>
        <v>2.9869113166310512</v>
      </c>
      <c r="H37" s="89">
        <f t="shared" si="17"/>
        <v>9.1938940763962762</v>
      </c>
      <c r="I37" s="89">
        <f t="shared" si="17"/>
        <v>13.704519455171067</v>
      </c>
      <c r="J37" s="89">
        <f t="shared" si="17"/>
        <v>20.557448462778495</v>
      </c>
      <c r="K37" s="89">
        <f t="shared" si="17"/>
        <v>12.345351299538976</v>
      </c>
      <c r="L37" s="89">
        <f t="shared" si="17"/>
        <v>19.116363748995724</v>
      </c>
    </row>
    <row r="38" spans="1:18">
      <c r="A38" s="15">
        <v>2024</v>
      </c>
      <c r="B38" s="101">
        <f>B23/B22*100-100</f>
        <v>15.635608740252849</v>
      </c>
      <c r="C38" s="101">
        <f t="shared" ref="C38" si="18">C23/C22*100-100</f>
        <v>-1.7258429319447401</v>
      </c>
      <c r="D38" s="101">
        <f t="shared" si="5"/>
        <v>14.113577278130805</v>
      </c>
      <c r="E38" s="101">
        <f t="shared" ref="E38:L38" si="19">E23/E22*100-100</f>
        <v>12.376459860764683</v>
      </c>
      <c r="F38" s="101">
        <f t="shared" si="19"/>
        <v>18.283074176587675</v>
      </c>
      <c r="G38" s="101">
        <f t="shared" si="19"/>
        <v>-4.2109493215955638</v>
      </c>
      <c r="H38" s="101">
        <f t="shared" si="19"/>
        <v>0.82381488736045583</v>
      </c>
      <c r="I38" s="101">
        <f t="shared" si="19"/>
        <v>-0.78796967980039767</v>
      </c>
      <c r="J38" s="101">
        <f t="shared" si="19"/>
        <v>4.4267096161769217</v>
      </c>
      <c r="K38" s="101">
        <f t="shared" si="19"/>
        <v>-1.474535533139985</v>
      </c>
      <c r="L38" s="101">
        <f t="shared" si="19"/>
        <v>3.7040572042901658</v>
      </c>
    </row>
    <row r="39" spans="1:18">
      <c r="A39" s="15">
        <v>2025</v>
      </c>
      <c r="B39" s="101">
        <f t="shared" ref="B39:C39" si="20">B24/B23*100-100</f>
        <v>11.115752574193394</v>
      </c>
      <c r="C39" s="101">
        <f t="shared" si="20"/>
        <v>1.4948131933289375</v>
      </c>
      <c r="D39" s="101">
        <f t="shared" si="5"/>
        <v>5.8799999999999955</v>
      </c>
      <c r="E39" s="101">
        <f t="shared" ref="E39:L39" si="21">E24/E23*100-100</f>
        <v>10.493905108978481</v>
      </c>
      <c r="F39" s="101">
        <f t="shared" si="21"/>
        <v>12.25</v>
      </c>
      <c r="G39" s="101">
        <f t="shared" si="21"/>
        <v>0.41016160762134746</v>
      </c>
      <c r="H39" s="101">
        <f t="shared" si="21"/>
        <v>2.0059941708010314</v>
      </c>
      <c r="I39" s="101">
        <f t="shared" si="21"/>
        <v>2.2877737791612276</v>
      </c>
      <c r="J39" s="101">
        <f t="shared" si="21"/>
        <v>3.9134474918460143</v>
      </c>
      <c r="K39" s="101">
        <f t="shared" si="21"/>
        <v>2.3075308575651263</v>
      </c>
      <c r="L39" s="101">
        <f t="shared" si="21"/>
        <v>3.9335185722250543</v>
      </c>
    </row>
    <row r="40" spans="1:18">
      <c r="A40" s="15">
        <v>2026</v>
      </c>
      <c r="B40" s="101">
        <f t="shared" ref="B40:C40" si="22">B25/B24*100-100</f>
        <v>8.7562894456171279</v>
      </c>
      <c r="C40" s="101">
        <f t="shared" si="22"/>
        <v>3.9716082289772601</v>
      </c>
      <c r="D40" s="101">
        <f t="shared" si="5"/>
        <v>4.664999999999992</v>
      </c>
      <c r="E40" s="101">
        <f t="shared" ref="E40:L40" si="23">E25/E24*100-100</f>
        <v>6.7380720545277484</v>
      </c>
      <c r="F40" s="101">
        <f t="shared" si="23"/>
        <v>9.6199999999999903</v>
      </c>
      <c r="G40" s="101">
        <f t="shared" si="23"/>
        <v>1.690856794079437</v>
      </c>
      <c r="H40" s="101">
        <f t="shared" si="23"/>
        <v>4.4365099275195661</v>
      </c>
      <c r="I40" s="101">
        <f t="shared" si="23"/>
        <v>2.8000975798549774</v>
      </c>
      <c r="J40" s="101">
        <f t="shared" si="23"/>
        <v>5.5757002145110164</v>
      </c>
      <c r="K40" s="101">
        <f t="shared" si="23"/>
        <v>2.716538512467892</v>
      </c>
      <c r="L40" s="101">
        <f t="shared" si="23"/>
        <v>5.4898850523045439</v>
      </c>
    </row>
    <row r="41" spans="1:18">
      <c r="A41" s="15">
        <v>2027</v>
      </c>
      <c r="B41" s="101">
        <f t="shared" ref="B41:C41" si="24">B26/B25*100-100</f>
        <v>6.6265471874511519</v>
      </c>
      <c r="C41" s="101">
        <f t="shared" si="24"/>
        <v>4.540602217415568</v>
      </c>
      <c r="D41" s="101">
        <f t="shared" si="5"/>
        <v>4</v>
      </c>
      <c r="E41" s="101">
        <f t="shared" ref="E41:L41" si="25">E26/E25*100-100</f>
        <v>4.7609756097560734</v>
      </c>
      <c r="F41" s="101">
        <f t="shared" si="25"/>
        <v>7.3800000000000097</v>
      </c>
      <c r="G41" s="101">
        <f t="shared" si="25"/>
        <v>2.6269694049949806</v>
      </c>
      <c r="H41" s="101">
        <f t="shared" si="25"/>
        <v>5.1926436401198259</v>
      </c>
      <c r="I41" s="101">
        <f t="shared" si="25"/>
        <v>3.0530861435717327</v>
      </c>
      <c r="J41" s="101">
        <f t="shared" si="25"/>
        <v>5.6294132971610509</v>
      </c>
      <c r="K41" s="101">
        <f t="shared" si="25"/>
        <v>3.0776153252865157</v>
      </c>
      <c r="L41" s="101">
        <f t="shared" si="25"/>
        <v>5.6545557084186555</v>
      </c>
    </row>
    <row r="42" spans="1:18">
      <c r="A42" s="15">
        <v>2028</v>
      </c>
      <c r="B42" s="101">
        <f t="shared" ref="B42:C42" si="26">B27/B26*100-100</f>
        <v>5.2114969276593683</v>
      </c>
      <c r="C42" s="101">
        <f t="shared" si="26"/>
        <v>3.722046036292042</v>
      </c>
      <c r="D42" s="101">
        <f t="shared" si="5"/>
        <v>3.4000000000000057</v>
      </c>
      <c r="E42" s="101">
        <f t="shared" ref="E42:L42" si="27">E27/E26*100-100</f>
        <v>3.2390243902439266</v>
      </c>
      <c r="F42" s="101">
        <f t="shared" si="27"/>
        <v>5.819999999999979</v>
      </c>
      <c r="G42" s="101">
        <f t="shared" si="27"/>
        <v>1.79974853502965</v>
      </c>
      <c r="H42" s="101">
        <f t="shared" si="27"/>
        <v>4.3447422484053959</v>
      </c>
      <c r="I42" s="101">
        <f t="shared" si="27"/>
        <v>2.177265743648988</v>
      </c>
      <c r="J42" s="101">
        <f t="shared" si="27"/>
        <v>4.7316973872402031</v>
      </c>
      <c r="K42" s="101">
        <f t="shared" si="27"/>
        <v>2.108649295395864</v>
      </c>
      <c r="L42" s="101">
        <f t="shared" si="27"/>
        <v>4.6613655277807879</v>
      </c>
    </row>
    <row r="43" spans="1:18">
      <c r="A43" s="15">
        <v>2029</v>
      </c>
      <c r="B43" s="101">
        <f>B28/B27*100-100</f>
        <v>4.2930603580848725</v>
      </c>
      <c r="C43" s="101">
        <f t="shared" ref="C43" si="28">C28/C27*100-100</f>
        <v>3.2747782623821422</v>
      </c>
      <c r="D43" s="101">
        <f t="shared" si="5"/>
        <v>3</v>
      </c>
      <c r="E43" s="101">
        <f t="shared" ref="E43:L43" si="29">E28/E27*100-100</f>
        <v>1.7365853658536849</v>
      </c>
      <c r="F43" s="101">
        <f t="shared" si="29"/>
        <v>4.2800000000000153</v>
      </c>
      <c r="G43" s="101">
        <f t="shared" si="29"/>
        <v>1.2996226438840353</v>
      </c>
      <c r="H43" s="101">
        <f t="shared" si="29"/>
        <v>3.8321132099811308</v>
      </c>
      <c r="I43" s="101">
        <f t="shared" si="29"/>
        <v>1.4558630537732569</v>
      </c>
      <c r="J43" s="101">
        <f t="shared" si="29"/>
        <v>3.9922596301175588</v>
      </c>
      <c r="K43" s="101">
        <f t="shared" si="29"/>
        <v>1.39444280437624</v>
      </c>
      <c r="L43" s="101">
        <f t="shared" si="29"/>
        <v>3.9293038744856261</v>
      </c>
    </row>
    <row r="44" spans="1:18">
      <c r="A44" s="103" t="s">
        <v>11</v>
      </c>
      <c r="B44" s="104"/>
      <c r="C44" s="104"/>
      <c r="D44" s="104"/>
      <c r="E44" s="104"/>
      <c r="F44" s="104"/>
      <c r="G44" s="104"/>
      <c r="H44" s="104"/>
      <c r="I44" s="104"/>
      <c r="J44" s="104"/>
      <c r="K44" s="104"/>
      <c r="L44" s="105"/>
    </row>
    <row r="45" spans="1:18">
      <c r="A45" s="15" t="s">
        <v>53</v>
      </c>
      <c r="B45" s="89">
        <f>(B13/B8)^(1/5)*100-100</f>
        <v>4.4910119012336054</v>
      </c>
      <c r="C45" s="89">
        <f t="shared" ref="C45:L45" si="30">(C13/C8)^(1/5)*100-100</f>
        <v>3.4387084948236009</v>
      </c>
      <c r="D45" s="89">
        <f t="shared" si="30"/>
        <v>7.9772479752008678</v>
      </c>
      <c r="E45" s="89">
        <f t="shared" si="30"/>
        <v>1.5645731480552456</v>
      </c>
      <c r="F45" s="89">
        <f t="shared" si="30"/>
        <v>4.2601383393468808</v>
      </c>
      <c r="G45" s="89">
        <f t="shared" si="30"/>
        <v>1.4268928589689551</v>
      </c>
      <c r="H45" s="89">
        <f t="shared" si="30"/>
        <v>4.1188039592395995</v>
      </c>
      <c r="I45" s="89">
        <f t="shared" si="30"/>
        <v>1.5451398085807142</v>
      </c>
      <c r="J45" s="89">
        <f t="shared" si="30"/>
        <v>4.2401892311173981</v>
      </c>
      <c r="K45" s="89">
        <f t="shared" si="30"/>
        <v>1.4560988750573074</v>
      </c>
      <c r="L45" s="89">
        <f t="shared" si="30"/>
        <v>4.1487851149057349</v>
      </c>
    </row>
    <row r="46" spans="1:18">
      <c r="A46" s="15" t="s">
        <v>52</v>
      </c>
      <c r="B46" s="89">
        <f t="shared" ref="B46" si="31">(B18/B13)^(1/5)*100-100</f>
        <v>6.4606763141799917</v>
      </c>
      <c r="C46" s="89">
        <f t="shared" ref="C46:L46" si="32">(C18/C13)^(1/5)*100-100</f>
        <v>6.1193001919655217</v>
      </c>
      <c r="D46" s="89">
        <f t="shared" si="32"/>
        <v>4.3525957245452673</v>
      </c>
      <c r="E46" s="89">
        <f t="shared" si="32"/>
        <v>7.6493175049654099</v>
      </c>
      <c r="F46" s="89">
        <f t="shared" si="32"/>
        <v>9.4007920712765269</v>
      </c>
      <c r="G46" s="89">
        <f t="shared" si="32"/>
        <v>5.8776382872319743</v>
      </c>
      <c r="H46" s="89">
        <f t="shared" si="32"/>
        <v>7.6002873007068956</v>
      </c>
      <c r="I46" s="89">
        <f t="shared" si="32"/>
        <v>6.3072979612647941</v>
      </c>
      <c r="J46" s="89">
        <f t="shared" si="32"/>
        <v>8.0369376181425451</v>
      </c>
      <c r="K46" s="89">
        <f t="shared" si="32"/>
        <v>6.2646604171768985</v>
      </c>
      <c r="L46" s="89">
        <f t="shared" si="32"/>
        <v>7.9936063532232566</v>
      </c>
    </row>
    <row r="47" spans="1:18">
      <c r="A47" s="15" t="s">
        <v>51</v>
      </c>
      <c r="B47" s="91">
        <f t="shared" ref="B47" si="33">(B23/B18)^(1/5)*100-100</f>
        <v>-2.5682048547891299</v>
      </c>
      <c r="C47" s="91">
        <f t="shared" ref="C47:L47" si="34">(C23/C18)^(1/5)*100-100</f>
        <v>-1.0960412259409509</v>
      </c>
      <c r="D47" s="91">
        <f t="shared" si="34"/>
        <v>0.13084865400740853</v>
      </c>
      <c r="E47" s="91">
        <f t="shared" si="34"/>
        <v>-2.9125931489834613</v>
      </c>
      <c r="F47" s="91">
        <f t="shared" si="34"/>
        <v>1.1230725055835933</v>
      </c>
      <c r="G47" s="91">
        <f t="shared" si="34"/>
        <v>1.7982664870273197</v>
      </c>
      <c r="H47" s="91">
        <f t="shared" si="34"/>
        <v>6.0297500653927472</v>
      </c>
      <c r="I47" s="91">
        <f t="shared" si="34"/>
        <v>0.86736662804065645</v>
      </c>
      <c r="J47" s="91">
        <f t="shared" si="34"/>
        <v>5.0601551715853503</v>
      </c>
      <c r="K47" s="91">
        <f t="shared" si="34"/>
        <v>0.80398954538563316</v>
      </c>
      <c r="L47" s="91">
        <f t="shared" si="34"/>
        <v>4.9941436719234957</v>
      </c>
    </row>
    <row r="48" spans="1:18">
      <c r="A48" s="15" t="s">
        <v>50</v>
      </c>
      <c r="B48" s="91">
        <f>(B28/B23)^(1/5)*100-100</f>
        <v>7.1723599943889269</v>
      </c>
      <c r="C48" s="91">
        <f t="shared" ref="C48:L48" si="35">(C28/C23)^(1/5)*100-100</f>
        <v>3.3955364522421121</v>
      </c>
      <c r="D48" s="91">
        <f t="shared" si="35"/>
        <v>4.1840659906605424</v>
      </c>
      <c r="E48" s="91">
        <f t="shared" si="35"/>
        <v>5.3502697645474484</v>
      </c>
      <c r="F48" s="91">
        <f t="shared" si="35"/>
        <v>7.833491016230127</v>
      </c>
      <c r="G48" s="91">
        <f t="shared" si="35"/>
        <v>1.5629067382518542</v>
      </c>
      <c r="H48" s="91">
        <f t="shared" si="35"/>
        <v>3.9568556949916172</v>
      </c>
      <c r="I48" s="91">
        <f t="shared" si="35"/>
        <v>2.3533205029681454</v>
      </c>
      <c r="J48" s="91">
        <f t="shared" si="35"/>
        <v>4.7659003779063625</v>
      </c>
      <c r="K48" s="91">
        <f t="shared" si="35"/>
        <v>2.3193576824696436</v>
      </c>
      <c r="L48" s="91">
        <f t="shared" si="35"/>
        <v>4.7311370165282085</v>
      </c>
    </row>
    <row r="49" spans="1:12">
      <c r="A49" s="77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</row>
    <row r="50" spans="1:12">
      <c r="A50" s="13" t="s">
        <v>43</v>
      </c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</row>
    <row r="51" spans="1:12">
      <c r="A51" s="12" t="s">
        <v>12</v>
      </c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</row>
    <row r="52" spans="1:12">
      <c r="A52" s="12" t="s">
        <v>60</v>
      </c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</row>
    <row r="53" spans="1:12">
      <c r="A53" s="12" t="s">
        <v>61</v>
      </c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</row>
    <row r="54" spans="1:12">
      <c r="A54" s="12" t="s">
        <v>62</v>
      </c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</row>
    <row r="55" spans="1:12">
      <c r="A55" s="12" t="s">
        <v>63</v>
      </c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</row>
    <row r="56" spans="1:12">
      <c r="B56" s="10"/>
      <c r="C56" s="10"/>
      <c r="D56" s="10"/>
      <c r="E56" s="10"/>
      <c r="F56" s="10"/>
      <c r="G56" s="10"/>
      <c r="H56" s="10"/>
      <c r="I56" s="10"/>
      <c r="J56" s="10"/>
      <c r="K56" s="10"/>
    </row>
    <row r="57" spans="1:12">
      <c r="B57" s="9"/>
      <c r="C57" s="9"/>
      <c r="D57" s="9"/>
      <c r="E57" s="9"/>
      <c r="F57" s="9"/>
      <c r="G57" s="9"/>
      <c r="H57" s="9"/>
      <c r="I57" s="9"/>
      <c r="J57" s="9"/>
      <c r="K57" s="9"/>
    </row>
    <row r="58" spans="1:12">
      <c r="B58" s="8"/>
      <c r="C58" s="8"/>
      <c r="D58" s="8"/>
      <c r="E58" s="7"/>
      <c r="F58" s="7"/>
      <c r="G58" s="7"/>
      <c r="H58" s="7"/>
      <c r="I58" s="7"/>
      <c r="J58" s="7"/>
      <c r="K58" s="7"/>
    </row>
    <row r="59" spans="1:12">
      <c r="B59" s="8"/>
      <c r="C59" s="8"/>
      <c r="D59" s="8"/>
      <c r="E59" s="7"/>
      <c r="F59" s="7"/>
      <c r="G59" s="7"/>
      <c r="H59" s="7"/>
      <c r="I59" s="7"/>
      <c r="J59" s="7"/>
      <c r="K59" s="7"/>
    </row>
    <row r="60" spans="1:12">
      <c r="B60" s="8"/>
      <c r="C60" s="8"/>
      <c r="D60" s="8"/>
      <c r="E60" s="7"/>
      <c r="F60" s="7"/>
      <c r="G60" s="7"/>
      <c r="H60" s="7"/>
      <c r="I60" s="7"/>
      <c r="J60" s="7"/>
      <c r="K60" s="7"/>
    </row>
    <row r="61" spans="1:12"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</row>
    <row r="62" spans="1:12"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</row>
    <row r="63" spans="1:12"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</row>
    <row r="64" spans="1:12"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</row>
    <row r="65" spans="2:11">
      <c r="B65" s="4"/>
      <c r="C65" s="4"/>
      <c r="D65" s="4"/>
      <c r="E65" s="4"/>
      <c r="F65" s="4"/>
      <c r="G65" s="4"/>
      <c r="H65" s="4"/>
      <c r="I65" s="4"/>
      <c r="J65" s="4"/>
      <c r="K65" s="4"/>
    </row>
    <row r="66" spans="2:11">
      <c r="B66" s="4"/>
      <c r="C66" s="4"/>
      <c r="D66" s="4"/>
      <c r="E66" s="4"/>
      <c r="F66" s="4"/>
      <c r="G66" s="4"/>
      <c r="H66" s="4"/>
      <c r="I66" s="4"/>
      <c r="J66" s="4"/>
      <c r="K66" s="4"/>
    </row>
    <row r="67" spans="2:11">
      <c r="B67" s="4"/>
      <c r="C67" s="4"/>
      <c r="D67" s="4"/>
      <c r="E67" s="4"/>
      <c r="F67" s="4"/>
      <c r="G67" s="4"/>
      <c r="H67" s="4"/>
      <c r="I67" s="4"/>
      <c r="J67" s="4"/>
      <c r="K67" s="4"/>
    </row>
    <row r="68" spans="2:11">
      <c r="B68" s="4"/>
      <c r="C68" s="4"/>
      <c r="D68" s="4"/>
      <c r="E68" s="4"/>
      <c r="F68" s="4"/>
      <c r="G68" s="4"/>
      <c r="H68" s="4"/>
      <c r="I68" s="4"/>
      <c r="J68" s="4"/>
      <c r="K68" s="4"/>
    </row>
    <row r="69" spans="2:11">
      <c r="B69" s="4"/>
      <c r="C69" s="4"/>
      <c r="D69" s="4"/>
      <c r="E69" s="4"/>
      <c r="F69" s="4"/>
      <c r="G69" s="4"/>
      <c r="H69" s="4"/>
      <c r="I69" s="4"/>
      <c r="J69" s="4"/>
      <c r="K69" s="4"/>
    </row>
    <row r="70" spans="2:11">
      <c r="B70" s="4"/>
      <c r="C70" s="4"/>
      <c r="D70" s="4"/>
      <c r="E70" s="4"/>
      <c r="F70" s="4"/>
      <c r="G70" s="4"/>
      <c r="H70" s="4"/>
      <c r="I70" s="4"/>
      <c r="J70" s="4"/>
      <c r="K70" s="4"/>
    </row>
    <row r="71" spans="2:11">
      <c r="B71" s="4"/>
      <c r="C71" s="4"/>
      <c r="D71" s="4"/>
      <c r="E71" s="4"/>
      <c r="F71" s="4"/>
      <c r="G71" s="4"/>
      <c r="H71" s="4"/>
      <c r="I71" s="4"/>
      <c r="J71" s="4"/>
      <c r="K71" s="4"/>
    </row>
    <row r="72" spans="2:11">
      <c r="B72" s="4"/>
      <c r="C72" s="4"/>
      <c r="D72" s="4"/>
      <c r="E72" s="4"/>
      <c r="F72" s="4"/>
      <c r="G72" s="4"/>
      <c r="H72" s="4"/>
      <c r="I72" s="4"/>
      <c r="J72" s="4"/>
      <c r="K72" s="4"/>
    </row>
    <row r="73" spans="2:11">
      <c r="B73" s="4"/>
      <c r="C73" s="4"/>
      <c r="D73" s="4"/>
      <c r="E73" s="4"/>
      <c r="F73" s="4"/>
      <c r="G73" s="4"/>
      <c r="H73" s="4"/>
      <c r="I73" s="4"/>
      <c r="J73" s="4"/>
      <c r="K73" s="4"/>
    </row>
    <row r="74" spans="2:11">
      <c r="B74" s="4"/>
      <c r="C74" s="4"/>
      <c r="D74" s="4"/>
      <c r="E74" s="4"/>
      <c r="F74" s="4"/>
      <c r="G74" s="4"/>
      <c r="H74" s="4"/>
      <c r="I74" s="4"/>
      <c r="J74" s="4"/>
      <c r="K74" s="4"/>
    </row>
    <row r="75" spans="2:11">
      <c r="B75" s="4"/>
      <c r="C75" s="4"/>
      <c r="D75" s="4"/>
      <c r="E75" s="4"/>
      <c r="F75" s="4"/>
      <c r="G75" s="4"/>
      <c r="H75" s="4"/>
      <c r="I75" s="4"/>
      <c r="J75" s="4"/>
      <c r="K75" s="4"/>
    </row>
    <row r="76" spans="2:11">
      <c r="B76" s="4"/>
      <c r="C76" s="4"/>
      <c r="D76" s="4"/>
      <c r="E76" s="4"/>
      <c r="F76" s="4"/>
      <c r="G76" s="4"/>
      <c r="H76" s="4"/>
      <c r="I76" s="4"/>
      <c r="J76" s="4"/>
      <c r="K76" s="4"/>
    </row>
    <row r="77" spans="2:11">
      <c r="B77" s="4"/>
      <c r="C77" s="4"/>
      <c r="D77" s="4"/>
      <c r="E77" s="4"/>
      <c r="F77" s="4"/>
      <c r="G77" s="4"/>
      <c r="H77" s="4"/>
      <c r="I77" s="4"/>
      <c r="J77" s="4"/>
      <c r="K77" s="4"/>
    </row>
    <row r="78" spans="2:11">
      <c r="B78" s="4"/>
      <c r="C78" s="4"/>
      <c r="D78" s="4"/>
      <c r="E78" s="4"/>
      <c r="F78" s="4"/>
      <c r="G78" s="4"/>
      <c r="H78" s="4"/>
      <c r="I78" s="4"/>
      <c r="J78" s="4"/>
      <c r="K78" s="4"/>
    </row>
    <row r="81" spans="2:11">
      <c r="B81" s="3"/>
      <c r="C81" s="3"/>
      <c r="D81" s="3"/>
      <c r="E81" s="3"/>
      <c r="F81" s="3"/>
      <c r="G81" s="3"/>
      <c r="H81" s="3"/>
      <c r="I81" s="3"/>
      <c r="J81" s="3"/>
      <c r="K81" s="3"/>
    </row>
  </sheetData>
  <mergeCells count="6">
    <mergeCell ref="A44:L44"/>
    <mergeCell ref="E5:F5"/>
    <mergeCell ref="G5:H5"/>
    <mergeCell ref="I5:J5"/>
    <mergeCell ref="K5:L5"/>
    <mergeCell ref="A29:L29"/>
  </mergeCells>
  <pageMargins left="0.7" right="0.7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2132FC-E8CB-47B9-9861-2FCC5671A495}">
  <dimension ref="A1:AB57"/>
  <sheetViews>
    <sheetView showGridLines="0" tabSelected="1" workbookViewId="0">
      <pane xSplit="1" ySplit="6" topLeftCell="N28" activePane="bottomRight" state="frozen"/>
      <selection activeCell="C34" sqref="C34"/>
      <selection pane="topRight" activeCell="C34" sqref="C34"/>
      <selection pane="bottomLeft" activeCell="C34" sqref="C34"/>
      <selection pane="bottomRight" activeCell="AA5" sqref="AA5"/>
    </sheetView>
  </sheetViews>
  <sheetFormatPr defaultColWidth="8.69921875" defaultRowHeight="15" customHeight="1"/>
  <cols>
    <col min="1" max="1" width="11.5" style="72" customWidth="1"/>
    <col min="2" max="2" width="9" style="53" customWidth="1"/>
    <col min="3" max="3" width="11.19921875" style="53" customWidth="1"/>
    <col min="4" max="7" width="8" style="53" customWidth="1"/>
    <col min="8" max="8" width="11.19921875" style="53" customWidth="1"/>
    <col min="9" max="9" width="10.5" style="53" customWidth="1"/>
    <col min="10" max="10" width="11" style="53" customWidth="1"/>
    <col min="11" max="11" width="9.69921875" style="53" customWidth="1"/>
    <col min="12" max="12" width="10" style="53" customWidth="1"/>
    <col min="13" max="13" width="11.69921875" style="53" customWidth="1"/>
    <col min="14" max="14" width="12.796875" style="53" customWidth="1"/>
    <col min="15" max="15" width="9.69921875" style="53" customWidth="1"/>
    <col min="16" max="16" width="8" style="53" customWidth="1"/>
    <col min="17" max="17" width="8.5" style="53" customWidth="1"/>
    <col min="18" max="18" width="9.5" style="53" customWidth="1"/>
    <col min="19" max="19" width="10.09765625" style="53" customWidth="1"/>
    <col min="20" max="20" width="9" style="53" customWidth="1"/>
    <col min="21" max="24" width="8" style="53" customWidth="1"/>
    <col min="25" max="25" width="9.5" style="53" customWidth="1"/>
    <col min="26" max="26" width="8" style="53" customWidth="1"/>
    <col min="27" max="27" width="11.796875" style="51" customWidth="1"/>
    <col min="28" max="16384" width="8.69921875" style="51"/>
  </cols>
  <sheetData>
    <row r="1" spans="1:27" ht="64.150000000000006" customHeight="1">
      <c r="A1" s="48"/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</row>
    <row r="2" spans="1:27" ht="16.5" customHeight="1">
      <c r="A2" s="52"/>
    </row>
    <row r="3" spans="1:27" ht="22.5">
      <c r="A3" s="54" t="s">
        <v>13</v>
      </c>
      <c r="B3" s="55" t="s">
        <v>65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</row>
    <row r="4" spans="1:27" ht="14.25">
      <c r="A4" s="48"/>
      <c r="B4" s="57"/>
      <c r="C4" s="57"/>
      <c r="D4" s="74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</row>
    <row r="5" spans="1:27" ht="25.5">
      <c r="A5" s="58"/>
      <c r="B5" s="59" t="s">
        <v>14</v>
      </c>
      <c r="C5" s="59" t="s">
        <v>15</v>
      </c>
      <c r="D5" s="59" t="s">
        <v>16</v>
      </c>
      <c r="E5" s="59" t="s">
        <v>44</v>
      </c>
      <c r="F5" s="59" t="s">
        <v>45</v>
      </c>
      <c r="G5" s="59" t="s">
        <v>46</v>
      </c>
      <c r="H5" s="59" t="s">
        <v>17</v>
      </c>
      <c r="I5" s="59" t="s">
        <v>18</v>
      </c>
      <c r="J5" s="59" t="s">
        <v>19</v>
      </c>
      <c r="K5" s="59" t="s">
        <v>21</v>
      </c>
      <c r="L5" s="59" t="s">
        <v>20</v>
      </c>
      <c r="M5" s="59" t="s">
        <v>23</v>
      </c>
      <c r="N5" s="59" t="s">
        <v>22</v>
      </c>
      <c r="O5" s="59" t="s">
        <v>24</v>
      </c>
      <c r="P5" s="59" t="s">
        <v>25</v>
      </c>
      <c r="Q5" s="59" t="s">
        <v>73</v>
      </c>
      <c r="R5" s="59" t="s">
        <v>26</v>
      </c>
      <c r="S5" s="59" t="s">
        <v>27</v>
      </c>
      <c r="T5" s="59" t="s">
        <v>28</v>
      </c>
      <c r="U5" s="59" t="s">
        <v>30</v>
      </c>
      <c r="V5" s="59" t="s">
        <v>29</v>
      </c>
      <c r="W5" s="59" t="s">
        <v>47</v>
      </c>
      <c r="X5" s="59" t="s">
        <v>48</v>
      </c>
      <c r="Y5" s="59" t="s">
        <v>49</v>
      </c>
      <c r="Z5" s="59" t="s">
        <v>31</v>
      </c>
    </row>
    <row r="6" spans="1:27" ht="17.649999999999999" customHeight="1">
      <c r="A6" s="60"/>
      <c r="B6" s="61" t="s">
        <v>8</v>
      </c>
      <c r="C6" s="61" t="s">
        <v>8</v>
      </c>
      <c r="D6" s="61" t="s">
        <v>8</v>
      </c>
      <c r="E6" s="61" t="s">
        <v>8</v>
      </c>
      <c r="F6" s="61" t="s">
        <v>8</v>
      </c>
      <c r="G6" s="61" t="s">
        <v>8</v>
      </c>
      <c r="H6" s="61" t="s">
        <v>8</v>
      </c>
      <c r="I6" s="61" t="s">
        <v>8</v>
      </c>
      <c r="J6" s="61" t="s">
        <v>8</v>
      </c>
      <c r="K6" s="61" t="s">
        <v>8</v>
      </c>
      <c r="L6" s="61" t="s">
        <v>8</v>
      </c>
      <c r="M6" s="61" t="s">
        <v>8</v>
      </c>
      <c r="N6" s="61" t="s">
        <v>8</v>
      </c>
      <c r="O6" s="61" t="s">
        <v>8</v>
      </c>
      <c r="P6" s="61" t="s">
        <v>8</v>
      </c>
      <c r="Q6" s="61" t="s">
        <v>8</v>
      </c>
      <c r="R6" s="61" t="s">
        <v>8</v>
      </c>
      <c r="S6" s="61" t="s">
        <v>8</v>
      </c>
      <c r="T6" s="61" t="s">
        <v>8</v>
      </c>
      <c r="U6" s="61" t="s">
        <v>8</v>
      </c>
      <c r="V6" s="61" t="s">
        <v>8</v>
      </c>
      <c r="W6" s="61" t="s">
        <v>8</v>
      </c>
      <c r="X6" s="61" t="s">
        <v>8</v>
      </c>
      <c r="Y6" s="61" t="s">
        <v>8</v>
      </c>
      <c r="Z6" s="61" t="s">
        <v>8</v>
      </c>
    </row>
    <row r="7" spans="1:27" ht="17.649999999999999" customHeight="1">
      <c r="A7" s="62">
        <v>2009</v>
      </c>
      <c r="B7" s="78">
        <v>1099.847</v>
      </c>
      <c r="C7" s="78">
        <v>362.63299999999998</v>
      </c>
      <c r="D7" s="78">
        <v>353.99799999999999</v>
      </c>
      <c r="E7" s="78">
        <v>185.762</v>
      </c>
      <c r="F7" s="78">
        <v>143.97900000000001</v>
      </c>
      <c r="G7" s="78">
        <v>99.138999999999996</v>
      </c>
      <c r="H7" s="78">
        <v>119.41200000000001</v>
      </c>
      <c r="I7" s="78">
        <v>246.39400000000001</v>
      </c>
      <c r="J7" s="78">
        <v>204.19</v>
      </c>
      <c r="K7" s="78">
        <v>73.745000000000005</v>
      </c>
      <c r="L7" s="79">
        <v>107.185</v>
      </c>
      <c r="M7" s="79">
        <v>51.597999999999999</v>
      </c>
      <c r="N7" s="79">
        <v>34.392000000000003</v>
      </c>
      <c r="O7" s="78">
        <v>736.64400000000001</v>
      </c>
      <c r="P7" s="78">
        <v>35.72</v>
      </c>
      <c r="Q7" s="78">
        <v>484.28399999999999</v>
      </c>
      <c r="R7" s="78">
        <v>133.45599999999999</v>
      </c>
      <c r="S7" s="78">
        <v>684.58100000000002</v>
      </c>
      <c r="T7" s="78">
        <v>165.36600000000001</v>
      </c>
      <c r="U7" s="78">
        <v>57.753999999999998</v>
      </c>
      <c r="V7" s="78">
        <v>101.953</v>
      </c>
      <c r="W7" s="78">
        <v>65.236999999999995</v>
      </c>
      <c r="X7" s="78">
        <v>324.66399999999999</v>
      </c>
      <c r="Y7" s="78">
        <v>402.32400000000001</v>
      </c>
      <c r="Z7" s="78">
        <v>5556.75</v>
      </c>
    </row>
    <row r="8" spans="1:27" ht="14.25">
      <c r="A8" s="62">
        <v>2010</v>
      </c>
      <c r="B8" s="78">
        <v>1150.162</v>
      </c>
      <c r="C8" s="78">
        <v>451.81599999999997</v>
      </c>
      <c r="D8" s="78">
        <v>396.38200000000001</v>
      </c>
      <c r="E8" s="78">
        <v>218.63</v>
      </c>
      <c r="F8" s="78">
        <v>150.45599999999999</v>
      </c>
      <c r="G8" s="78">
        <v>87.671999999999997</v>
      </c>
      <c r="H8" s="78">
        <v>138.57</v>
      </c>
      <c r="I8" s="78">
        <v>264.89</v>
      </c>
      <c r="J8" s="78">
        <v>226.416</v>
      </c>
      <c r="K8" s="78">
        <v>74.861000000000004</v>
      </c>
      <c r="L8" s="79">
        <v>121.77200000000001</v>
      </c>
      <c r="M8" s="79">
        <v>58.78</v>
      </c>
      <c r="N8" s="79">
        <v>36.107999999999997</v>
      </c>
      <c r="O8" s="78">
        <v>802.66499999999996</v>
      </c>
      <c r="P8" s="78">
        <v>43.250999999999998</v>
      </c>
      <c r="Q8" s="78">
        <v>479.28199999999998</v>
      </c>
      <c r="R8" s="78">
        <v>135.483</v>
      </c>
      <c r="S8" s="78">
        <v>673.43100000000004</v>
      </c>
      <c r="T8" s="78">
        <v>166.19900000000001</v>
      </c>
      <c r="U8" s="78">
        <v>58.792000000000002</v>
      </c>
      <c r="V8" s="78">
        <v>107.258</v>
      </c>
      <c r="W8" s="78">
        <v>55.564</v>
      </c>
      <c r="X8" s="78">
        <v>330.30799999999999</v>
      </c>
      <c r="Y8" s="78">
        <v>425.03199999999998</v>
      </c>
      <c r="Z8" s="78">
        <v>5870.9539999999997</v>
      </c>
    </row>
    <row r="9" spans="1:27" ht="14.25">
      <c r="A9" s="62">
        <v>2011</v>
      </c>
      <c r="B9" s="78">
        <v>1166.809</v>
      </c>
      <c r="C9" s="78">
        <v>540.54300000000001</v>
      </c>
      <c r="D9" s="78">
        <v>332.22399999999999</v>
      </c>
      <c r="E9" s="78">
        <v>204.488</v>
      </c>
      <c r="F9" s="78">
        <v>153.892</v>
      </c>
      <c r="G9" s="78">
        <v>86.260999999999996</v>
      </c>
      <c r="H9" s="78">
        <v>149.15700000000001</v>
      </c>
      <c r="I9" s="78">
        <v>266.03100000000001</v>
      </c>
      <c r="J9" s="78">
        <v>228.012</v>
      </c>
      <c r="K9" s="78">
        <v>75.575000000000003</v>
      </c>
      <c r="L9" s="79">
        <v>136.93899999999999</v>
      </c>
      <c r="M9" s="79">
        <v>65.578000000000003</v>
      </c>
      <c r="N9" s="79">
        <v>33.195</v>
      </c>
      <c r="O9" s="78">
        <v>824.64400000000001</v>
      </c>
      <c r="P9" s="78">
        <v>46.167000000000002</v>
      </c>
      <c r="Q9" s="78">
        <v>469.22</v>
      </c>
      <c r="R9" s="78">
        <v>130.815</v>
      </c>
      <c r="S9" s="78">
        <v>637.30700000000002</v>
      </c>
      <c r="T9" s="78">
        <v>160.40600000000001</v>
      </c>
      <c r="U9" s="78">
        <v>57.911999999999999</v>
      </c>
      <c r="V9" s="78">
        <v>105.831</v>
      </c>
      <c r="W9" s="78">
        <v>60.822000000000003</v>
      </c>
      <c r="X9" s="78">
        <v>321.68099999999998</v>
      </c>
      <c r="Y9" s="78">
        <v>423.51</v>
      </c>
      <c r="Z9" s="78">
        <v>5871.69</v>
      </c>
    </row>
    <row r="10" spans="1:27" ht="14.25">
      <c r="A10" s="62">
        <v>2012</v>
      </c>
      <c r="B10" s="78">
        <v>1193.0640000000001</v>
      </c>
      <c r="C10" s="78">
        <v>628.04899999999998</v>
      </c>
      <c r="D10" s="78">
        <v>352.57600000000002</v>
      </c>
      <c r="E10" s="78">
        <v>205.297</v>
      </c>
      <c r="F10" s="78">
        <v>162.904</v>
      </c>
      <c r="G10" s="78">
        <v>98.352000000000004</v>
      </c>
      <c r="H10" s="78">
        <v>164.25899999999999</v>
      </c>
      <c r="I10" s="78">
        <v>287.18900000000002</v>
      </c>
      <c r="J10" s="78">
        <v>247.62299999999999</v>
      </c>
      <c r="K10" s="78">
        <v>71.909000000000006</v>
      </c>
      <c r="L10" s="79">
        <v>141.82</v>
      </c>
      <c r="M10" s="79">
        <v>73.67</v>
      </c>
      <c r="N10" s="79">
        <v>37.587000000000003</v>
      </c>
      <c r="O10" s="78">
        <v>879.25699999999995</v>
      </c>
      <c r="P10" s="78">
        <v>53.253</v>
      </c>
      <c r="Q10" s="78">
        <v>500.33100000000002</v>
      </c>
      <c r="R10" s="78">
        <v>136.29599999999999</v>
      </c>
      <c r="S10" s="78">
        <v>625.82600000000002</v>
      </c>
      <c r="T10" s="78">
        <v>160.72300000000001</v>
      </c>
      <c r="U10" s="78">
        <v>65.603999999999999</v>
      </c>
      <c r="V10" s="78">
        <v>110.893</v>
      </c>
      <c r="W10" s="78">
        <v>63.064999999999998</v>
      </c>
      <c r="X10" s="78">
        <v>337.31799999999998</v>
      </c>
      <c r="Y10" s="78">
        <v>429.43200000000002</v>
      </c>
      <c r="Z10" s="78">
        <v>6166.4989999999998</v>
      </c>
    </row>
    <row r="11" spans="1:27" ht="14.25">
      <c r="A11" s="62">
        <v>2013</v>
      </c>
      <c r="B11" s="78">
        <v>1201.249</v>
      </c>
      <c r="C11" s="78">
        <v>720.70299999999997</v>
      </c>
      <c r="D11" s="78">
        <v>330.79599999999999</v>
      </c>
      <c r="E11" s="78">
        <v>198.88800000000001</v>
      </c>
      <c r="F11" s="78">
        <v>182.79400000000001</v>
      </c>
      <c r="G11" s="78">
        <v>109.315</v>
      </c>
      <c r="H11" s="78">
        <v>176.85</v>
      </c>
      <c r="I11" s="78">
        <v>333.09800000000001</v>
      </c>
      <c r="J11" s="78">
        <v>281.37299999999999</v>
      </c>
      <c r="K11" s="78">
        <v>78.537999999999997</v>
      </c>
      <c r="L11" s="79">
        <v>146.78100000000001</v>
      </c>
      <c r="M11" s="79">
        <v>73.522999999999996</v>
      </c>
      <c r="N11" s="79">
        <v>41.456000000000003</v>
      </c>
      <c r="O11" s="78">
        <v>975.14800000000002</v>
      </c>
      <c r="P11" s="78">
        <v>55.073999999999998</v>
      </c>
      <c r="Q11" s="78">
        <v>516.23800000000006</v>
      </c>
      <c r="R11" s="78">
        <v>136.28399999999999</v>
      </c>
      <c r="S11" s="78">
        <v>668.11300000000006</v>
      </c>
      <c r="T11" s="78">
        <v>170.09200000000001</v>
      </c>
      <c r="U11" s="78">
        <v>71.658000000000001</v>
      </c>
      <c r="V11" s="78">
        <v>114.816</v>
      </c>
      <c r="W11" s="78">
        <v>64.363</v>
      </c>
      <c r="X11" s="78">
        <v>346.09500000000003</v>
      </c>
      <c r="Y11" s="78">
        <v>442.625</v>
      </c>
      <c r="Z11" s="78">
        <v>6481.1019999999999</v>
      </c>
    </row>
    <row r="12" spans="1:27" ht="14.25">
      <c r="A12" s="62">
        <v>2014</v>
      </c>
      <c r="B12" s="78">
        <v>1244.692</v>
      </c>
      <c r="C12" s="78">
        <v>851.02</v>
      </c>
      <c r="D12" s="78">
        <v>333.69400000000002</v>
      </c>
      <c r="E12" s="78">
        <v>202.91</v>
      </c>
      <c r="F12" s="78">
        <v>201.30099999999999</v>
      </c>
      <c r="G12" s="78">
        <v>120.122</v>
      </c>
      <c r="H12" s="78">
        <v>200.09800000000001</v>
      </c>
      <c r="I12" s="78">
        <v>362.55099999999999</v>
      </c>
      <c r="J12" s="78">
        <v>326.68200000000002</v>
      </c>
      <c r="K12" s="78">
        <v>76.731999999999999</v>
      </c>
      <c r="L12" s="79">
        <v>154.917</v>
      </c>
      <c r="M12" s="79">
        <v>81.116</v>
      </c>
      <c r="N12" s="79">
        <v>48.725999999999999</v>
      </c>
      <c r="O12" s="78">
        <v>1071.913</v>
      </c>
      <c r="P12" s="78">
        <v>62.976999999999997</v>
      </c>
      <c r="Q12" s="78">
        <v>561.70699999999999</v>
      </c>
      <c r="R12" s="78">
        <v>140.119</v>
      </c>
      <c r="S12" s="78">
        <v>657.17899999999997</v>
      </c>
      <c r="T12" s="78">
        <v>183.72300000000001</v>
      </c>
      <c r="U12" s="78">
        <v>74.221000000000004</v>
      </c>
      <c r="V12" s="78">
        <v>123.518</v>
      </c>
      <c r="W12" s="78">
        <v>62.625</v>
      </c>
      <c r="X12" s="78">
        <v>366.11</v>
      </c>
      <c r="Y12" s="78">
        <v>463.81700000000001</v>
      </c>
      <c r="Z12" s="78">
        <v>6921.7439999999997</v>
      </c>
    </row>
    <row r="13" spans="1:27" ht="14.25">
      <c r="A13" s="62">
        <v>2015</v>
      </c>
      <c r="B13" s="78">
        <v>1311.846</v>
      </c>
      <c r="C13" s="78">
        <v>1031.914</v>
      </c>
      <c r="D13" s="78">
        <v>341.99299999999999</v>
      </c>
      <c r="E13" s="78">
        <v>226.87899999999999</v>
      </c>
      <c r="F13" s="78">
        <v>217.72800000000001</v>
      </c>
      <c r="G13" s="78">
        <v>131.22900000000001</v>
      </c>
      <c r="H13" s="78">
        <v>235.797</v>
      </c>
      <c r="I13" s="78">
        <v>387.10500000000002</v>
      </c>
      <c r="J13" s="78">
        <v>340.69099999999997</v>
      </c>
      <c r="K13" s="78">
        <v>78.069999999999993</v>
      </c>
      <c r="L13" s="79">
        <v>157.477</v>
      </c>
      <c r="M13" s="79">
        <v>94.564999999999998</v>
      </c>
      <c r="N13" s="79">
        <v>57.868000000000002</v>
      </c>
      <c r="O13" s="78">
        <v>1139.5930000000001</v>
      </c>
      <c r="P13" s="78">
        <v>74.260999999999996</v>
      </c>
      <c r="Q13" s="78">
        <v>618.56899999999996</v>
      </c>
      <c r="R13" s="78">
        <v>141.553</v>
      </c>
      <c r="S13" s="78">
        <v>688.07299999999998</v>
      </c>
      <c r="T13" s="78">
        <v>185.27799999999999</v>
      </c>
      <c r="U13" s="78">
        <v>73.382000000000005</v>
      </c>
      <c r="V13" s="78">
        <v>124.702</v>
      </c>
      <c r="W13" s="78">
        <v>59.164999999999999</v>
      </c>
      <c r="X13" s="78">
        <v>367.37700000000001</v>
      </c>
      <c r="Y13" s="78">
        <v>479.83699999999999</v>
      </c>
      <c r="Z13" s="78">
        <v>7449.1760000000004</v>
      </c>
    </row>
    <row r="14" spans="1:27" ht="14.25">
      <c r="A14" s="62">
        <v>2016</v>
      </c>
      <c r="B14" s="78">
        <v>1345.1510000000001</v>
      </c>
      <c r="C14" s="78">
        <v>1208.25</v>
      </c>
      <c r="D14" s="78">
        <v>417.87700000000001</v>
      </c>
      <c r="E14" s="78">
        <v>280.14100000000002</v>
      </c>
      <c r="F14" s="78">
        <v>247.62200000000001</v>
      </c>
      <c r="G14" s="78">
        <v>162.95699999999999</v>
      </c>
      <c r="H14" s="78">
        <v>262.25200000000001</v>
      </c>
      <c r="I14" s="78">
        <v>429.72399999999999</v>
      </c>
      <c r="J14" s="78">
        <v>389.95400000000001</v>
      </c>
      <c r="K14" s="78">
        <v>91.706000000000003</v>
      </c>
      <c r="L14" s="79">
        <v>180.54900000000001</v>
      </c>
      <c r="M14" s="79">
        <v>112.211</v>
      </c>
      <c r="N14" s="79">
        <v>70.106999999999999</v>
      </c>
      <c r="O14" s="78">
        <v>1302.338</v>
      </c>
      <c r="P14" s="78">
        <v>88.361000000000004</v>
      </c>
      <c r="Q14" s="78">
        <v>716.48699999999997</v>
      </c>
      <c r="R14" s="78">
        <v>152.154</v>
      </c>
      <c r="S14" s="78">
        <v>715.54899999999998</v>
      </c>
      <c r="T14" s="78">
        <v>199.273</v>
      </c>
      <c r="U14" s="78">
        <v>76.344999999999999</v>
      </c>
      <c r="V14" s="78">
        <v>129.107</v>
      </c>
      <c r="W14" s="78">
        <v>57.929000000000002</v>
      </c>
      <c r="X14" s="78">
        <v>394.45800000000003</v>
      </c>
      <c r="Y14" s="78">
        <v>512.60199999999998</v>
      </c>
      <c r="Z14" s="78">
        <v>8268.8539999999994</v>
      </c>
      <c r="AA14" s="63"/>
    </row>
    <row r="15" spans="1:27" ht="14.25">
      <c r="A15" s="62">
        <v>2017</v>
      </c>
      <c r="B15" s="78">
        <v>1359.5160000000001</v>
      </c>
      <c r="C15" s="78">
        <v>1356.8910000000001</v>
      </c>
      <c r="D15" s="78">
        <v>434.50299999999999</v>
      </c>
      <c r="E15" s="78">
        <v>302.23099999999999</v>
      </c>
      <c r="F15" s="78">
        <v>281.18</v>
      </c>
      <c r="G15" s="78">
        <v>179.92099999999999</v>
      </c>
      <c r="H15" s="78">
        <v>302.565</v>
      </c>
      <c r="I15" s="78">
        <v>432.96699999999998</v>
      </c>
      <c r="J15" s="78">
        <v>396.76499999999999</v>
      </c>
      <c r="K15" s="78">
        <v>97.863</v>
      </c>
      <c r="L15" s="79">
        <v>192.77500000000001</v>
      </c>
      <c r="M15" s="79">
        <v>126.751</v>
      </c>
      <c r="N15" s="79">
        <v>93.826999999999998</v>
      </c>
      <c r="O15" s="78">
        <v>1371.0930000000001</v>
      </c>
      <c r="P15" s="78">
        <v>109.18300000000001</v>
      </c>
      <c r="Q15" s="78">
        <v>780.57100000000003</v>
      </c>
      <c r="R15" s="78">
        <v>167.578</v>
      </c>
      <c r="S15" s="78">
        <v>732.88300000000004</v>
      </c>
      <c r="T15" s="78">
        <v>208.35499999999999</v>
      </c>
      <c r="U15" s="78">
        <v>75.284000000000006</v>
      </c>
      <c r="V15" s="78">
        <v>129.62100000000001</v>
      </c>
      <c r="W15" s="78">
        <v>57.723999999999997</v>
      </c>
      <c r="X15" s="78">
        <v>414.65600000000001</v>
      </c>
      <c r="Y15" s="78">
        <v>551.49599999999998</v>
      </c>
      <c r="Z15" s="78">
        <v>8815.25</v>
      </c>
      <c r="AA15" s="63"/>
    </row>
    <row r="16" spans="1:27" ht="14.25">
      <c r="A16" s="62">
        <v>2018</v>
      </c>
      <c r="B16" s="78">
        <v>1384.9110000000001</v>
      </c>
      <c r="C16" s="78">
        <v>1432.192</v>
      </c>
      <c r="D16" s="78">
        <v>469.233</v>
      </c>
      <c r="E16" s="78">
        <v>288.113</v>
      </c>
      <c r="F16" s="78">
        <v>308.637</v>
      </c>
      <c r="G16" s="78">
        <v>202.79300000000001</v>
      </c>
      <c r="H16" s="78">
        <v>357.74700000000001</v>
      </c>
      <c r="I16" s="78">
        <v>447.79</v>
      </c>
      <c r="J16" s="78">
        <v>401.041</v>
      </c>
      <c r="K16" s="78">
        <v>99.355999999999995</v>
      </c>
      <c r="L16" s="79">
        <v>208.727</v>
      </c>
      <c r="M16" s="79">
        <v>143.73599999999999</v>
      </c>
      <c r="N16" s="79">
        <v>110.798</v>
      </c>
      <c r="O16" s="78">
        <v>1445.1089999999999</v>
      </c>
      <c r="P16" s="78">
        <v>132.68899999999999</v>
      </c>
      <c r="Q16" s="78">
        <v>789.38</v>
      </c>
      <c r="R16" s="78">
        <v>182.09700000000001</v>
      </c>
      <c r="S16" s="78">
        <v>732.976</v>
      </c>
      <c r="T16" s="78">
        <v>207.29</v>
      </c>
      <c r="U16" s="78">
        <v>77.936999999999998</v>
      </c>
      <c r="V16" s="78">
        <v>142.732</v>
      </c>
      <c r="W16" s="78">
        <v>62.369</v>
      </c>
      <c r="X16" s="78">
        <v>438.97800000000001</v>
      </c>
      <c r="Y16" s="78">
        <v>590.44799999999998</v>
      </c>
      <c r="Z16" s="78">
        <v>9245.6329999999998</v>
      </c>
      <c r="AA16" s="63"/>
    </row>
    <row r="17" spans="1:28" ht="14.25">
      <c r="A17" s="62">
        <v>2019</v>
      </c>
      <c r="B17" s="78">
        <v>1433.777</v>
      </c>
      <c r="C17" s="78">
        <v>1438.6659999999999</v>
      </c>
      <c r="D17" s="78">
        <v>498.64499999999998</v>
      </c>
      <c r="E17" s="78">
        <v>280.49700000000001</v>
      </c>
      <c r="F17" s="78">
        <v>315.142</v>
      </c>
      <c r="G17" s="78">
        <v>194.62799999999999</v>
      </c>
      <c r="H17" s="78">
        <v>399.30500000000001</v>
      </c>
      <c r="I17" s="78">
        <v>478.50599999999997</v>
      </c>
      <c r="J17" s="78">
        <v>384.92700000000002</v>
      </c>
      <c r="K17" s="78">
        <v>102.696</v>
      </c>
      <c r="L17" s="79">
        <v>221.72900000000001</v>
      </c>
      <c r="M17" s="79">
        <v>158.548</v>
      </c>
      <c r="N17" s="79">
        <v>123.471</v>
      </c>
      <c r="O17" s="78">
        <v>1509.9849999999999</v>
      </c>
      <c r="P17" s="78">
        <v>146.71299999999999</v>
      </c>
      <c r="Q17" s="78">
        <v>817.98099999999999</v>
      </c>
      <c r="R17" s="78">
        <v>189.613</v>
      </c>
      <c r="S17" s="78">
        <v>715.82899999999995</v>
      </c>
      <c r="T17" s="78">
        <v>207.10499999999999</v>
      </c>
      <c r="U17" s="78">
        <v>75.183000000000007</v>
      </c>
      <c r="V17" s="78">
        <v>143.73500000000001</v>
      </c>
      <c r="W17" s="78">
        <v>67.274000000000001</v>
      </c>
      <c r="X17" s="78">
        <v>442.47800000000001</v>
      </c>
      <c r="Y17" s="78">
        <v>589.33799999999997</v>
      </c>
      <c r="Z17" s="78">
        <v>9465.8940000000002</v>
      </c>
      <c r="AA17" s="63"/>
    </row>
    <row r="18" spans="1:28" ht="14.25">
      <c r="A18" s="62">
        <v>2020</v>
      </c>
      <c r="B18" s="78">
        <v>242.45699999999999</v>
      </c>
      <c r="C18" s="78">
        <v>207.696</v>
      </c>
      <c r="D18" s="78">
        <v>91.700999999999993</v>
      </c>
      <c r="E18" s="78">
        <v>53.523000000000003</v>
      </c>
      <c r="F18" s="78">
        <v>60.927</v>
      </c>
      <c r="G18" s="78">
        <v>35.945</v>
      </c>
      <c r="H18" s="78">
        <v>83.971000000000004</v>
      </c>
      <c r="I18" s="78">
        <v>58.313000000000002</v>
      </c>
      <c r="J18" s="78">
        <v>44.802999999999997</v>
      </c>
      <c r="K18" s="78">
        <v>15.103</v>
      </c>
      <c r="L18" s="79">
        <v>34.348999999999997</v>
      </c>
      <c r="M18" s="79">
        <v>26.545999999999999</v>
      </c>
      <c r="N18" s="79">
        <v>28.468</v>
      </c>
      <c r="O18" s="78">
        <v>215.51400000000001</v>
      </c>
      <c r="P18" s="78">
        <v>31.661999999999999</v>
      </c>
      <c r="Q18" s="78">
        <v>188.691</v>
      </c>
      <c r="R18" s="78">
        <v>52.302</v>
      </c>
      <c r="S18" s="78">
        <v>200.791</v>
      </c>
      <c r="T18" s="78">
        <v>53.021999999999998</v>
      </c>
      <c r="U18" s="78">
        <v>14.968999999999999</v>
      </c>
      <c r="V18" s="78">
        <v>34.698</v>
      </c>
      <c r="W18" s="78">
        <v>17.07</v>
      </c>
      <c r="X18" s="78">
        <v>114.76</v>
      </c>
      <c r="Y18" s="78">
        <v>128.02000000000001</v>
      </c>
      <c r="Z18" s="78">
        <v>1827.7170000000001</v>
      </c>
      <c r="AA18" s="63"/>
    </row>
    <row r="19" spans="1:28" ht="14.25">
      <c r="A19" s="62">
        <v>2021</v>
      </c>
      <c r="B19" s="78">
        <v>96.739000000000004</v>
      </c>
      <c r="C19" s="78">
        <v>6.5309999999999997</v>
      </c>
      <c r="D19" s="78">
        <v>1.8640000000000001</v>
      </c>
      <c r="E19" s="78">
        <v>2.073</v>
      </c>
      <c r="F19" s="78">
        <v>3.0979999999999999</v>
      </c>
      <c r="G19" s="78">
        <v>0.48199999999999998</v>
      </c>
      <c r="H19" s="78">
        <v>12.96</v>
      </c>
      <c r="I19" s="78">
        <v>15.82</v>
      </c>
      <c r="J19" s="78">
        <v>2.3420000000000001</v>
      </c>
      <c r="K19" s="78">
        <v>1.387</v>
      </c>
      <c r="L19" s="79">
        <v>2.8149999999999999</v>
      </c>
      <c r="M19" s="79">
        <v>4.4539999999999997</v>
      </c>
      <c r="N19" s="79">
        <v>1.29</v>
      </c>
      <c r="O19" s="78">
        <v>28.831</v>
      </c>
      <c r="P19" s="78">
        <v>6.516</v>
      </c>
      <c r="Q19" s="78">
        <v>16.738</v>
      </c>
      <c r="R19" s="78">
        <v>3.278</v>
      </c>
      <c r="S19" s="78">
        <v>21.888000000000002</v>
      </c>
      <c r="T19" s="78">
        <v>3.1349999999999998</v>
      </c>
      <c r="U19" s="78">
        <v>1.7769999999999999</v>
      </c>
      <c r="V19" s="78">
        <v>2.9740000000000002</v>
      </c>
      <c r="W19" s="78">
        <v>1.895</v>
      </c>
      <c r="X19" s="78">
        <v>11.579000000000001</v>
      </c>
      <c r="Y19" s="78">
        <v>23.881</v>
      </c>
      <c r="Z19" s="78">
        <v>246.24100000000001</v>
      </c>
      <c r="AA19" s="63"/>
    </row>
    <row r="20" spans="1:28" ht="14.25">
      <c r="A20" s="62">
        <v>2022</v>
      </c>
      <c r="B20" s="78">
        <v>697.62400000000002</v>
      </c>
      <c r="C20" s="78">
        <v>89.262</v>
      </c>
      <c r="D20" s="78">
        <v>79.382000000000005</v>
      </c>
      <c r="E20" s="78">
        <v>72.504000000000005</v>
      </c>
      <c r="F20" s="78">
        <v>53.719000000000001</v>
      </c>
      <c r="G20" s="78">
        <v>26.143000000000001</v>
      </c>
      <c r="H20" s="78">
        <v>303.34300000000002</v>
      </c>
      <c r="I20" s="78">
        <v>295.80700000000002</v>
      </c>
      <c r="J20" s="78">
        <v>85.256</v>
      </c>
      <c r="K20" s="78">
        <v>52.648000000000003</v>
      </c>
      <c r="L20" s="79">
        <v>90.84</v>
      </c>
      <c r="M20" s="79">
        <v>80.275999999999996</v>
      </c>
      <c r="N20" s="79">
        <v>69.834000000000003</v>
      </c>
      <c r="O20" s="78">
        <v>696.29700000000003</v>
      </c>
      <c r="P20" s="78">
        <v>109.678</v>
      </c>
      <c r="Q20" s="78">
        <v>326.04199999999997</v>
      </c>
      <c r="R20" s="78">
        <v>88.004000000000005</v>
      </c>
      <c r="S20" s="78">
        <v>399.20499999999998</v>
      </c>
      <c r="T20" s="78">
        <v>85.358000000000004</v>
      </c>
      <c r="U20" s="78">
        <v>36.314</v>
      </c>
      <c r="V20" s="78">
        <v>60.511000000000003</v>
      </c>
      <c r="W20" s="78">
        <v>46.23</v>
      </c>
      <c r="X20" s="78">
        <v>204.179</v>
      </c>
      <c r="Y20" s="78">
        <v>320.58600000000001</v>
      </c>
      <c r="Z20" s="78">
        <v>3694.3820000000001</v>
      </c>
      <c r="AA20" s="63"/>
    </row>
    <row r="21" spans="1:28" ht="14.25">
      <c r="A21" s="62">
        <v>2023</v>
      </c>
      <c r="B21" s="78">
        <v>1272.1420000000001</v>
      </c>
      <c r="C21" s="78">
        <v>535.79600000000005</v>
      </c>
      <c r="D21" s="78">
        <v>297.70800000000003</v>
      </c>
      <c r="E21" s="78">
        <v>288.01499999999999</v>
      </c>
      <c r="F21" s="78">
        <v>183.7</v>
      </c>
      <c r="G21" s="78">
        <v>122.776</v>
      </c>
      <c r="H21" s="78">
        <v>395.56099999999998</v>
      </c>
      <c r="I21" s="78">
        <v>364.00900000000001</v>
      </c>
      <c r="J21" s="78">
        <v>175.536</v>
      </c>
      <c r="K21" s="78">
        <v>96.697999999999993</v>
      </c>
      <c r="L21" s="79">
        <v>201.50399999999999</v>
      </c>
      <c r="M21" s="79">
        <v>157.58699999999999</v>
      </c>
      <c r="N21" s="79">
        <v>166.62799999999999</v>
      </c>
      <c r="O21" s="78">
        <v>1199.1690000000001</v>
      </c>
      <c r="P21" s="78">
        <v>168.06299999999999</v>
      </c>
      <c r="Q21" s="78">
        <v>659.74699999999996</v>
      </c>
      <c r="R21" s="78">
        <v>157.203</v>
      </c>
      <c r="S21" s="78">
        <v>596.875</v>
      </c>
      <c r="T21" s="78">
        <v>151.87799999999999</v>
      </c>
      <c r="U21" s="78">
        <v>62.311</v>
      </c>
      <c r="V21" s="78">
        <v>114.169</v>
      </c>
      <c r="W21" s="78">
        <v>79.174999999999997</v>
      </c>
      <c r="X21" s="78">
        <v>348.65</v>
      </c>
      <c r="Y21" s="78">
        <v>554.49099999999999</v>
      </c>
      <c r="Z21" s="78">
        <v>7187.4290000000001</v>
      </c>
      <c r="AA21" s="102"/>
    </row>
    <row r="22" spans="1:28" ht="14.25">
      <c r="A22" s="62">
        <v>2024</v>
      </c>
      <c r="B22" s="80">
        <v>1406.00945</v>
      </c>
      <c r="C22" s="80">
        <v>909.00350000000003</v>
      </c>
      <c r="D22" s="80">
        <v>404.43887999999998</v>
      </c>
      <c r="E22" s="80">
        <v>377.00807459965398</v>
      </c>
      <c r="F22" s="80">
        <v>216.07776991211</v>
      </c>
      <c r="G22" s="80">
        <v>179.12539897813286</v>
      </c>
      <c r="H22" s="80">
        <v>436.64449999999999</v>
      </c>
      <c r="I22" s="80">
        <v>425.39471999999995</v>
      </c>
      <c r="J22" s="80">
        <v>205.00758607768395</v>
      </c>
      <c r="K22" s="80">
        <v>96.004911830679006</v>
      </c>
      <c r="L22" s="80">
        <v>229.372471509972</v>
      </c>
      <c r="M22" s="80">
        <v>175.23171141459184</v>
      </c>
      <c r="N22" s="80">
        <v>184.70820000000001</v>
      </c>
      <c r="O22" s="80">
        <v>1358.7618280595807</v>
      </c>
      <c r="P22" s="80">
        <v>177.26679179133001</v>
      </c>
      <c r="Q22" s="80">
        <v>700.00430000000006</v>
      </c>
      <c r="R22" s="80">
        <v>166.27470000000002</v>
      </c>
      <c r="S22" s="80">
        <v>630.55687999999998</v>
      </c>
      <c r="T22" s="80">
        <v>163.53914</v>
      </c>
      <c r="U22" s="80">
        <v>67.329039999999992</v>
      </c>
      <c r="V22" s="80">
        <v>126.26544</v>
      </c>
      <c r="W22" s="80">
        <v>85.221999999999994</v>
      </c>
      <c r="X22" s="80">
        <v>368.57079179132995</v>
      </c>
      <c r="Y22" s="80">
        <v>539.12879179132995</v>
      </c>
      <c r="Z22" s="81">
        <v>8311.2272769234678</v>
      </c>
      <c r="AA22" s="63"/>
    </row>
    <row r="23" spans="1:28" ht="14.25">
      <c r="A23" s="62">
        <v>2025</v>
      </c>
      <c r="B23" s="80">
        <v>1489.1725163000001</v>
      </c>
      <c r="C23" s="80">
        <v>1143.8009003999998</v>
      </c>
      <c r="D23" s="80">
        <v>480.47338944000001</v>
      </c>
      <c r="E23" s="80">
        <v>401.73070752323116</v>
      </c>
      <c r="F23" s="80">
        <v>248.28172417769605</v>
      </c>
      <c r="G23" s="80">
        <v>208.86021520850292</v>
      </c>
      <c r="H23" s="80">
        <v>479.87230550000004</v>
      </c>
      <c r="I23" s="80">
        <v>456.87392927999997</v>
      </c>
      <c r="J23" s="80">
        <v>231.24855709562766</v>
      </c>
      <c r="K23" s="80">
        <v>103.49329495347196</v>
      </c>
      <c r="L23" s="80">
        <v>256.89716809116868</v>
      </c>
      <c r="M23" s="80">
        <v>193.98150453595318</v>
      </c>
      <c r="N23" s="80">
        <v>203.17902000000001</v>
      </c>
      <c r="O23" s="80">
        <v>1493.65934614251</v>
      </c>
      <c r="P23" s="80">
        <v>193.92987021971501</v>
      </c>
      <c r="Q23" s="80">
        <v>771.40473860000009</v>
      </c>
      <c r="R23" s="80">
        <v>178.24647840000003</v>
      </c>
      <c r="S23" s="80">
        <v>663.34583775999999</v>
      </c>
      <c r="T23" s="80">
        <v>175.64103636000002</v>
      </c>
      <c r="U23" s="80">
        <v>71.705427599999993</v>
      </c>
      <c r="V23" s="80">
        <v>136.3666752</v>
      </c>
      <c r="W23" s="80">
        <v>90.931873999999993</v>
      </c>
      <c r="X23" s="80">
        <v>394.53669868243855</v>
      </c>
      <c r="Y23" s="80">
        <v>613.12299539105754</v>
      </c>
      <c r="Z23" s="81">
        <v>9235.0827369051513</v>
      </c>
      <c r="AA23" s="63"/>
    </row>
    <row r="24" spans="1:28" ht="14.25">
      <c r="A24" s="62">
        <v>2026</v>
      </c>
      <c r="B24" s="80">
        <v>1553.9366116868</v>
      </c>
      <c r="C24" s="80">
        <v>1326.1812813200002</v>
      </c>
      <c r="D24" s="80">
        <v>532.84498888895996</v>
      </c>
      <c r="E24" s="80">
        <v>419.80858936177651</v>
      </c>
      <c r="F24" s="80">
        <v>277.99324471964337</v>
      </c>
      <c r="G24" s="80">
        <v>229.32851629893622</v>
      </c>
      <c r="H24" s="80">
        <v>523.06081299499999</v>
      </c>
      <c r="I24" s="80">
        <v>483.37261717823998</v>
      </c>
      <c r="J24" s="80">
        <v>284.58474831409188</v>
      </c>
      <c r="K24" s="80">
        <v>115.49851716807471</v>
      </c>
      <c r="L24" s="80">
        <v>280.53170755555612</v>
      </c>
      <c r="M24" s="80">
        <v>212.60372897140468</v>
      </c>
      <c r="N24" s="80">
        <v>222.27784788000002</v>
      </c>
      <c r="O24" s="80">
        <v>1651.1257557687281</v>
      </c>
      <c r="P24" s="80">
        <v>217.58931438652024</v>
      </c>
      <c r="Q24" s="80">
        <v>831.88852242660005</v>
      </c>
      <c r="R24" s="80">
        <v>190.18899245280002</v>
      </c>
      <c r="S24" s="80">
        <v>693.85974629696</v>
      </c>
      <c r="T24" s="80">
        <v>187.58462683248001</v>
      </c>
      <c r="U24" s="80">
        <v>75.218993552399994</v>
      </c>
      <c r="V24" s="80">
        <v>145.23050908799999</v>
      </c>
      <c r="W24" s="80">
        <v>95.842195196000006</v>
      </c>
      <c r="X24" s="80">
        <v>417.98535175446222</v>
      </c>
      <c r="Y24" s="80">
        <v>674.06525886471991</v>
      </c>
      <c r="Z24" s="81">
        <v>10043.733311890786</v>
      </c>
      <c r="AA24" s="63"/>
    </row>
    <row r="25" spans="1:28" ht="14.25">
      <c r="A25" s="62">
        <v>2027</v>
      </c>
      <c r="B25" s="80">
        <v>1604.6664216012302</v>
      </c>
      <c r="C25" s="80">
        <v>1479.5490658534561</v>
      </c>
      <c r="D25" s="80">
        <v>569.07844813340921</v>
      </c>
      <c r="E25" s="80">
        <v>435.34150716816231</v>
      </c>
      <c r="F25" s="80">
        <v>302.40471426694478</v>
      </c>
      <c r="G25" s="80">
        <v>245.1521839235628</v>
      </c>
      <c r="H25" s="80">
        <v>560.19813071764509</v>
      </c>
      <c r="I25" s="80">
        <v>503.67426709972608</v>
      </c>
      <c r="J25" s="80">
        <v>324.68858205783357</v>
      </c>
      <c r="K25" s="80">
        <v>125.31589112736107</v>
      </c>
      <c r="L25" s="80">
        <v>300.1689270844451</v>
      </c>
      <c r="M25" s="80">
        <v>227.91119745734579</v>
      </c>
      <c r="N25" s="80">
        <v>240.06007571040001</v>
      </c>
      <c r="O25" s="80">
        <v>1777.6852250570657</v>
      </c>
      <c r="P25" s="80">
        <v>235.21404885182838</v>
      </c>
      <c r="Q25" s="80">
        <v>885.1293878619025</v>
      </c>
      <c r="R25" s="80">
        <v>201.02976502260961</v>
      </c>
      <c r="S25" s="80">
        <v>722.30799589513549</v>
      </c>
      <c r="T25" s="80">
        <v>198.46453518876388</v>
      </c>
      <c r="U25" s="80">
        <v>78.453410275153189</v>
      </c>
      <c r="V25" s="80">
        <v>152.49203454239998</v>
      </c>
      <c r="W25" s="80">
        <v>100.25093617501601</v>
      </c>
      <c r="X25" s="80">
        <v>438.64131836544385</v>
      </c>
      <c r="Y25" s="80">
        <v>723.22691028525128</v>
      </c>
      <c r="Z25" s="81">
        <v>10709.286039184979</v>
      </c>
      <c r="AA25" s="63"/>
    </row>
    <row r="26" spans="1:28" ht="14.25">
      <c r="A26" s="62">
        <v>2028</v>
      </c>
      <c r="B26" s="80">
        <v>1645.8221711307062</v>
      </c>
      <c r="C26" s="80">
        <v>1606.5915764349515</v>
      </c>
      <c r="D26" s="80">
        <v>595.82513519567954</v>
      </c>
      <c r="E26" s="80">
        <v>449.70777690471169</v>
      </c>
      <c r="F26" s="80">
        <v>322.42301945488714</v>
      </c>
      <c r="G26" s="80">
        <v>257.90009748758808</v>
      </c>
      <c r="H26" s="80">
        <v>592.12942416855083</v>
      </c>
      <c r="I26" s="80">
        <v>519.28816937981753</v>
      </c>
      <c r="J26" s="80">
        <v>357.96914450213814</v>
      </c>
      <c r="K26" s="80">
        <v>133.71205583289426</v>
      </c>
      <c r="L26" s="80">
        <v>317.5787248553429</v>
      </c>
      <c r="M26" s="80">
        <v>240.21840212004244</v>
      </c>
      <c r="N26" s="80">
        <v>255.42392055586561</v>
      </c>
      <c r="O26" s="80">
        <v>1883.0419546361834</v>
      </c>
      <c r="P26" s="80">
        <v>249.79731988064174</v>
      </c>
      <c r="Q26" s="80">
        <v>932.92637480644521</v>
      </c>
      <c r="R26" s="80">
        <v>210.67919374369487</v>
      </c>
      <c r="S26" s="80">
        <v>749.03339174325538</v>
      </c>
      <c r="T26" s="80">
        <v>207.1969747370695</v>
      </c>
      <c r="U26" s="80">
        <v>81.434639865609014</v>
      </c>
      <c r="V26" s="80">
        <v>158.74420795863838</v>
      </c>
      <c r="W26" s="80">
        <v>104.26097362201664</v>
      </c>
      <c r="X26" s="80">
        <v>456.80334761589972</v>
      </c>
      <c r="Y26" s="80">
        <v>763.08257270483114</v>
      </c>
      <c r="Z26" s="81">
        <v>11267.400152091357</v>
      </c>
      <c r="AA26" s="63"/>
    </row>
    <row r="27" spans="1:28" ht="14.25">
      <c r="A27" s="62">
        <v>2029</v>
      </c>
      <c r="B27" s="80">
        <v>1684.0494181585095</v>
      </c>
      <c r="C27" s="80">
        <v>1720.0123072203526</v>
      </c>
      <c r="D27" s="80">
        <v>616.08318979233263</v>
      </c>
      <c r="E27" s="80">
        <v>463.00218700703243</v>
      </c>
      <c r="F27" s="80">
        <v>338.016796223813</v>
      </c>
      <c r="G27" s="80">
        <v>267.95820128960401</v>
      </c>
      <c r="H27" s="80">
        <v>618.18311883196714</v>
      </c>
      <c r="I27" s="80">
        <v>532.78966178369274</v>
      </c>
      <c r="J27" s="80">
        <v>387.19805090919419</v>
      </c>
      <c r="K27" s="80">
        <v>141.09461224119067</v>
      </c>
      <c r="L27" s="80">
        <v>332.50492492354397</v>
      </c>
      <c r="M27" s="80">
        <v>249.58691980272408</v>
      </c>
      <c r="N27" s="80">
        <v>268.70596442477063</v>
      </c>
      <c r="O27" s="80">
        <v>1973.1909211441009</v>
      </c>
      <c r="P27" s="80">
        <v>259.78921267586742</v>
      </c>
      <c r="Q27" s="80">
        <v>977.0942452044535</v>
      </c>
      <c r="R27" s="80">
        <v>219.73839907467374</v>
      </c>
      <c r="S27" s="80">
        <v>773.75149367078291</v>
      </c>
      <c r="T27" s="80">
        <v>213.82727792865572</v>
      </c>
      <c r="U27" s="80">
        <v>84.203417621039733</v>
      </c>
      <c r="V27" s="80">
        <v>164.14151102923208</v>
      </c>
      <c r="W27" s="80">
        <v>107.91010769878723</v>
      </c>
      <c r="X27" s="80">
        <v>472.97199475221697</v>
      </c>
      <c r="Y27" s="80">
        <v>797.19264208416439</v>
      </c>
      <c r="Z27" s="81">
        <v>11751.116441407587</v>
      </c>
      <c r="AA27" s="63"/>
      <c r="AB27" s="102"/>
    </row>
    <row r="28" spans="1:28" ht="14.25">
      <c r="A28" s="64"/>
      <c r="B28" s="65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  <c r="V28" s="65"/>
      <c r="W28" s="65"/>
      <c r="X28" s="65"/>
      <c r="Y28" s="65"/>
      <c r="Z28" s="65"/>
    </row>
    <row r="29" spans="1:28" ht="14.25">
      <c r="A29" s="107" t="s">
        <v>10</v>
      </c>
      <c r="B29" s="108"/>
      <c r="C29" s="108"/>
      <c r="D29" s="108"/>
      <c r="E29" s="108"/>
      <c r="F29" s="108"/>
      <c r="G29" s="108"/>
      <c r="H29" s="108"/>
      <c r="I29" s="108"/>
      <c r="J29" s="108"/>
      <c r="K29" s="108"/>
      <c r="L29" s="108"/>
      <c r="M29" s="108"/>
      <c r="N29" s="108"/>
      <c r="O29" s="108"/>
      <c r="P29" s="108"/>
      <c r="Q29" s="108"/>
      <c r="R29" s="108"/>
      <c r="S29" s="108"/>
      <c r="T29" s="108"/>
      <c r="U29" s="108"/>
      <c r="V29" s="108"/>
      <c r="W29" s="108"/>
      <c r="X29" s="108"/>
      <c r="Y29" s="108"/>
      <c r="Z29" s="109"/>
    </row>
    <row r="30" spans="1:28" ht="14.25">
      <c r="A30" s="62">
        <v>2016</v>
      </c>
      <c r="B30" s="82">
        <f>B14/B13*100-100</f>
        <v>2.5387888517402075</v>
      </c>
      <c r="C30" s="82">
        <f t="shared" ref="C30:Z30" si="0">C14/C13*100-100</f>
        <v>17.088245725903505</v>
      </c>
      <c r="D30" s="82">
        <f t="shared" si="0"/>
        <v>22.188758249437868</v>
      </c>
      <c r="E30" s="82">
        <f t="shared" si="0"/>
        <v>23.475949735321478</v>
      </c>
      <c r="F30" s="82">
        <f t="shared" si="0"/>
        <v>13.729975014697231</v>
      </c>
      <c r="G30" s="82">
        <f t="shared" si="0"/>
        <v>24.177582698946097</v>
      </c>
      <c r="H30" s="82">
        <f t="shared" si="0"/>
        <v>11.219396345161314</v>
      </c>
      <c r="I30" s="82">
        <f t="shared" si="0"/>
        <v>11.009674377752802</v>
      </c>
      <c r="J30" s="82">
        <f t="shared" si="0"/>
        <v>14.459730371509664</v>
      </c>
      <c r="K30" s="82">
        <f t="shared" si="0"/>
        <v>17.466376328935596</v>
      </c>
      <c r="L30" s="82">
        <f t="shared" si="0"/>
        <v>14.651028404147908</v>
      </c>
      <c r="M30" s="82">
        <f t="shared" si="0"/>
        <v>18.660180828001913</v>
      </c>
      <c r="N30" s="82">
        <f t="shared" si="0"/>
        <v>21.149858298195895</v>
      </c>
      <c r="O30" s="82">
        <f t="shared" si="0"/>
        <v>14.280975751869306</v>
      </c>
      <c r="P30" s="82">
        <f t="shared" si="0"/>
        <v>18.987086088256305</v>
      </c>
      <c r="Q30" s="82">
        <f t="shared" si="0"/>
        <v>15.829761918233871</v>
      </c>
      <c r="R30" s="82">
        <f t="shared" si="0"/>
        <v>7.4890676990244032</v>
      </c>
      <c r="S30" s="82">
        <f t="shared" si="0"/>
        <v>3.993180956090427</v>
      </c>
      <c r="T30" s="82">
        <f t="shared" si="0"/>
        <v>7.5535141786936322</v>
      </c>
      <c r="U30" s="82">
        <f t="shared" si="0"/>
        <v>4.0377749311820281</v>
      </c>
      <c r="V30" s="82">
        <f t="shared" si="0"/>
        <v>3.5324212923609934</v>
      </c>
      <c r="W30" s="82">
        <f t="shared" si="0"/>
        <v>-2.0890729316318755</v>
      </c>
      <c r="X30" s="82">
        <f t="shared" si="0"/>
        <v>7.3714467699393253</v>
      </c>
      <c r="Y30" s="82">
        <f t="shared" si="0"/>
        <v>6.828360464074251</v>
      </c>
      <c r="Z30" s="82">
        <f t="shared" si="0"/>
        <v>11.003606304912111</v>
      </c>
    </row>
    <row r="31" spans="1:28" ht="14.25">
      <c r="A31" s="62">
        <v>2017</v>
      </c>
      <c r="B31" s="82">
        <f t="shared" ref="B31:Z31" si="1">B15/B14*100-100</f>
        <v>1.0679098480393776</v>
      </c>
      <c r="C31" s="82">
        <f t="shared" si="1"/>
        <v>12.302172563625092</v>
      </c>
      <c r="D31" s="82">
        <f t="shared" si="1"/>
        <v>3.9786827224278909</v>
      </c>
      <c r="E31" s="82">
        <f t="shared" si="1"/>
        <v>7.8853148949992828</v>
      </c>
      <c r="F31" s="82">
        <f t="shared" si="1"/>
        <v>13.552107647947281</v>
      </c>
      <c r="G31" s="82">
        <f t="shared" si="1"/>
        <v>10.41010818804962</v>
      </c>
      <c r="H31" s="82">
        <f t="shared" si="1"/>
        <v>15.37185607736069</v>
      </c>
      <c r="I31" s="82">
        <f t="shared" si="1"/>
        <v>0.75467043963102753</v>
      </c>
      <c r="J31" s="82">
        <f t="shared" si="1"/>
        <v>1.7466162675597587</v>
      </c>
      <c r="K31" s="82">
        <f t="shared" si="1"/>
        <v>6.7138464222624492</v>
      </c>
      <c r="L31" s="82">
        <f t="shared" si="1"/>
        <v>6.7715689369644849</v>
      </c>
      <c r="M31" s="82">
        <f t="shared" si="1"/>
        <v>12.957731416706039</v>
      </c>
      <c r="N31" s="82">
        <f t="shared" si="1"/>
        <v>33.833996605189213</v>
      </c>
      <c r="O31" s="82">
        <f t="shared" si="1"/>
        <v>5.2793514433273145</v>
      </c>
      <c r="P31" s="82">
        <f t="shared" si="1"/>
        <v>23.56469483143016</v>
      </c>
      <c r="Q31" s="82">
        <f t="shared" si="1"/>
        <v>8.9441957774530465</v>
      </c>
      <c r="R31" s="82">
        <f t="shared" si="1"/>
        <v>10.137097940244757</v>
      </c>
      <c r="S31" s="82">
        <f t="shared" si="1"/>
        <v>2.4224756096367912</v>
      </c>
      <c r="T31" s="82">
        <f t="shared" si="1"/>
        <v>4.5575667551549941</v>
      </c>
      <c r="U31" s="82">
        <f t="shared" si="1"/>
        <v>-1.3897439256008823</v>
      </c>
      <c r="V31" s="82">
        <f t="shared" si="1"/>
        <v>0.39811938934373359</v>
      </c>
      <c r="W31" s="82">
        <f t="shared" si="1"/>
        <v>-0.35388147559945082</v>
      </c>
      <c r="X31" s="82">
        <f t="shared" si="1"/>
        <v>5.1204437481303415</v>
      </c>
      <c r="Y31" s="82">
        <f t="shared" si="1"/>
        <v>7.5875630606201412</v>
      </c>
      <c r="Z31" s="82">
        <f t="shared" si="1"/>
        <v>6.6078806083648374</v>
      </c>
    </row>
    <row r="32" spans="1:28" ht="14.25">
      <c r="A32" s="62">
        <v>2018</v>
      </c>
      <c r="B32" s="82">
        <f t="shared" ref="B32:Z32" si="2">B16/B15*100-100</f>
        <v>1.8679441801346996</v>
      </c>
      <c r="C32" s="82">
        <f t="shared" si="2"/>
        <v>5.5495246117779544</v>
      </c>
      <c r="D32" s="82">
        <f t="shared" si="2"/>
        <v>7.9930403242325099</v>
      </c>
      <c r="E32" s="82">
        <f t="shared" si="2"/>
        <v>-4.6712613861582639</v>
      </c>
      <c r="F32" s="82">
        <f t="shared" si="2"/>
        <v>9.7649192687957935</v>
      </c>
      <c r="G32" s="82">
        <f t="shared" si="2"/>
        <v>12.712245930158247</v>
      </c>
      <c r="H32" s="82">
        <f t="shared" si="2"/>
        <v>18.238064548113627</v>
      </c>
      <c r="I32" s="82">
        <f t="shared" si="2"/>
        <v>3.4235865550954259</v>
      </c>
      <c r="J32" s="82">
        <f t="shared" si="2"/>
        <v>1.0777160283795126</v>
      </c>
      <c r="K32" s="82">
        <f t="shared" si="2"/>
        <v>1.5256021172455263</v>
      </c>
      <c r="L32" s="82">
        <f t="shared" si="2"/>
        <v>8.2749319154454639</v>
      </c>
      <c r="M32" s="82">
        <f t="shared" si="2"/>
        <v>13.400288755118297</v>
      </c>
      <c r="N32" s="82">
        <f t="shared" si="2"/>
        <v>18.0875440971149</v>
      </c>
      <c r="O32" s="82">
        <f t="shared" si="2"/>
        <v>5.3983209016456044</v>
      </c>
      <c r="P32" s="82">
        <f t="shared" si="2"/>
        <v>21.528992608739443</v>
      </c>
      <c r="Q32" s="82">
        <f t="shared" si="2"/>
        <v>1.1285328304535938</v>
      </c>
      <c r="R32" s="82">
        <f t="shared" si="2"/>
        <v>8.6640251106947233</v>
      </c>
      <c r="S32" s="82">
        <f t="shared" si="2"/>
        <v>1.2689610756424941E-2</v>
      </c>
      <c r="T32" s="82">
        <f t="shared" si="2"/>
        <v>-0.51114684072855709</v>
      </c>
      <c r="U32" s="82">
        <f t="shared" si="2"/>
        <v>3.5239891610435023</v>
      </c>
      <c r="V32" s="82">
        <f t="shared" si="2"/>
        <v>10.114873361569494</v>
      </c>
      <c r="W32" s="82">
        <f t="shared" si="2"/>
        <v>8.0469128958492178</v>
      </c>
      <c r="X32" s="82">
        <f t="shared" si="2"/>
        <v>5.8655849668158595</v>
      </c>
      <c r="Y32" s="82">
        <f t="shared" si="2"/>
        <v>7.062970538317586</v>
      </c>
      <c r="Z32" s="82">
        <f t="shared" si="2"/>
        <v>4.8822551827798435</v>
      </c>
    </row>
    <row r="33" spans="1:26" ht="14.25">
      <c r="A33" s="62">
        <v>2019</v>
      </c>
      <c r="B33" s="82">
        <f t="shared" ref="B33:Z33" si="3">B17/B16*100-100</f>
        <v>3.5284577853739449</v>
      </c>
      <c r="C33" s="82">
        <f t="shared" si="3"/>
        <v>0.4520343641076181</v>
      </c>
      <c r="D33" s="82">
        <f t="shared" si="3"/>
        <v>6.2681013483706352</v>
      </c>
      <c r="E33" s="82">
        <f t="shared" si="3"/>
        <v>-2.6434072742292045</v>
      </c>
      <c r="F33" s="82">
        <f t="shared" si="3"/>
        <v>2.1076539753820782</v>
      </c>
      <c r="G33" s="82">
        <f t="shared" si="3"/>
        <v>-4.0262730962114119</v>
      </c>
      <c r="H33" s="82">
        <f t="shared" si="3"/>
        <v>11.61658937740917</v>
      </c>
      <c r="I33" s="82">
        <f t="shared" si="3"/>
        <v>6.8594653743942331</v>
      </c>
      <c r="J33" s="82">
        <f t="shared" si="3"/>
        <v>-4.0180430429806364</v>
      </c>
      <c r="K33" s="82">
        <f t="shared" si="3"/>
        <v>3.3616490196867801</v>
      </c>
      <c r="L33" s="82">
        <f t="shared" si="3"/>
        <v>6.2291893238536602</v>
      </c>
      <c r="M33" s="82">
        <f t="shared" si="3"/>
        <v>10.305003617743651</v>
      </c>
      <c r="N33" s="82">
        <f t="shared" si="3"/>
        <v>11.437932092637055</v>
      </c>
      <c r="O33" s="82">
        <f t="shared" si="3"/>
        <v>4.4893499383091466</v>
      </c>
      <c r="P33" s="82">
        <f t="shared" si="3"/>
        <v>10.56907505520428</v>
      </c>
      <c r="Q33" s="82">
        <f t="shared" si="3"/>
        <v>3.6232232891636471</v>
      </c>
      <c r="R33" s="82">
        <f t="shared" si="3"/>
        <v>4.1274705239515299</v>
      </c>
      <c r="S33" s="82">
        <f t="shared" si="3"/>
        <v>-2.339367182554426</v>
      </c>
      <c r="T33" s="82">
        <f t="shared" si="3"/>
        <v>-8.9246948719193142E-2</v>
      </c>
      <c r="U33" s="82">
        <f t="shared" si="3"/>
        <v>-3.5336233111358979</v>
      </c>
      <c r="V33" s="82">
        <f t="shared" si="3"/>
        <v>0.70271557884709068</v>
      </c>
      <c r="W33" s="82">
        <f t="shared" si="3"/>
        <v>7.8644839583767521</v>
      </c>
      <c r="X33" s="82">
        <f t="shared" si="3"/>
        <v>0.7973064709393185</v>
      </c>
      <c r="Y33" s="82">
        <f t="shared" si="3"/>
        <v>-0.18799284611007749</v>
      </c>
      <c r="Z33" s="82">
        <f t="shared" si="3"/>
        <v>2.3823247148140041</v>
      </c>
    </row>
    <row r="34" spans="1:26" ht="14.25">
      <c r="A34" s="62">
        <v>2020</v>
      </c>
      <c r="B34" s="82">
        <f t="shared" ref="B34:Z34" si="4">B18/B17*100-100</f>
        <v>-83.089629698342208</v>
      </c>
      <c r="C34" s="82">
        <f t="shared" si="4"/>
        <v>-85.563292661396048</v>
      </c>
      <c r="D34" s="82">
        <f t="shared" si="4"/>
        <v>-81.609962999729262</v>
      </c>
      <c r="E34" s="82">
        <f t="shared" si="4"/>
        <v>-80.918512497459858</v>
      </c>
      <c r="F34" s="82">
        <f t="shared" si="4"/>
        <v>-80.666810517163697</v>
      </c>
      <c r="G34" s="82">
        <f t="shared" si="4"/>
        <v>-81.531434325996258</v>
      </c>
      <c r="H34" s="82">
        <f t="shared" si="4"/>
        <v>-78.970711611424846</v>
      </c>
      <c r="I34" s="82">
        <f t="shared" si="4"/>
        <v>-87.81352793904361</v>
      </c>
      <c r="J34" s="82">
        <f t="shared" si="4"/>
        <v>-88.36065020120698</v>
      </c>
      <c r="K34" s="82">
        <f t="shared" si="4"/>
        <v>-85.29348757497857</v>
      </c>
      <c r="L34" s="82">
        <f t="shared" si="4"/>
        <v>-84.508566763932549</v>
      </c>
      <c r="M34" s="82">
        <f t="shared" si="4"/>
        <v>-83.256805510003289</v>
      </c>
      <c r="N34" s="82">
        <f t="shared" si="4"/>
        <v>-76.943573794656231</v>
      </c>
      <c r="O34" s="82">
        <f t="shared" si="4"/>
        <v>-85.727407888157828</v>
      </c>
      <c r="P34" s="82">
        <f t="shared" si="4"/>
        <v>-78.41909033282667</v>
      </c>
      <c r="Q34" s="82">
        <f t="shared" si="4"/>
        <v>-76.932104779939877</v>
      </c>
      <c r="R34" s="82">
        <f t="shared" si="4"/>
        <v>-72.41644823930848</v>
      </c>
      <c r="S34" s="82">
        <f t="shared" si="4"/>
        <v>-71.949865121418668</v>
      </c>
      <c r="T34" s="82">
        <f t="shared" si="4"/>
        <v>-74.398493517780835</v>
      </c>
      <c r="U34" s="82">
        <f t="shared" si="4"/>
        <v>-80.089913943311657</v>
      </c>
      <c r="V34" s="82">
        <f t="shared" si="4"/>
        <v>-75.859741886109859</v>
      </c>
      <c r="W34" s="82">
        <f t="shared" si="4"/>
        <v>-74.62615572137824</v>
      </c>
      <c r="X34" s="82">
        <f t="shared" si="4"/>
        <v>-74.064247262010767</v>
      </c>
      <c r="Y34" s="82">
        <f t="shared" si="4"/>
        <v>-78.277321333428347</v>
      </c>
      <c r="Z34" s="82">
        <f t="shared" si="4"/>
        <v>-80.691554331793697</v>
      </c>
    </row>
    <row r="35" spans="1:26" ht="14.25">
      <c r="A35" s="62">
        <v>2021</v>
      </c>
      <c r="B35" s="82">
        <f t="shared" ref="B35:Z35" si="5">B19/B18*100-100</f>
        <v>-60.100553912652551</v>
      </c>
      <c r="C35" s="82">
        <f t="shared" si="5"/>
        <v>-96.855500346660506</v>
      </c>
      <c r="D35" s="82">
        <f t="shared" si="5"/>
        <v>-97.967306790547539</v>
      </c>
      <c r="E35" s="82">
        <f t="shared" si="5"/>
        <v>-96.126898716439655</v>
      </c>
      <c r="F35" s="82">
        <f t="shared" si="5"/>
        <v>-94.915226418500822</v>
      </c>
      <c r="G35" s="82">
        <f t="shared" si="5"/>
        <v>-98.659062456530805</v>
      </c>
      <c r="H35" s="82">
        <f t="shared" si="5"/>
        <v>-84.566100201259957</v>
      </c>
      <c r="I35" s="82">
        <f t="shared" si="5"/>
        <v>-72.87054344657281</v>
      </c>
      <c r="J35" s="82">
        <f t="shared" si="5"/>
        <v>-94.772671472892441</v>
      </c>
      <c r="K35" s="82">
        <f t="shared" si="5"/>
        <v>-90.816394093888633</v>
      </c>
      <c r="L35" s="82">
        <f t="shared" si="5"/>
        <v>-91.804710471920572</v>
      </c>
      <c r="M35" s="82">
        <f t="shared" si="5"/>
        <v>-83.221577638815646</v>
      </c>
      <c r="N35" s="82">
        <f t="shared" si="5"/>
        <v>-95.468596318673605</v>
      </c>
      <c r="O35" s="82">
        <f t="shared" si="5"/>
        <v>-86.622214798110562</v>
      </c>
      <c r="P35" s="82">
        <f t="shared" si="5"/>
        <v>-79.420125071063097</v>
      </c>
      <c r="Q35" s="82">
        <f t="shared" si="5"/>
        <v>-91.129412637592679</v>
      </c>
      <c r="R35" s="82">
        <f t="shared" si="5"/>
        <v>-93.732553248441747</v>
      </c>
      <c r="S35" s="82">
        <f t="shared" si="5"/>
        <v>-89.099113008053152</v>
      </c>
      <c r="T35" s="82">
        <f t="shared" si="5"/>
        <v>-94.087359963788614</v>
      </c>
      <c r="U35" s="82">
        <f t="shared" si="5"/>
        <v>-88.128799519005952</v>
      </c>
      <c r="V35" s="82">
        <f t="shared" si="5"/>
        <v>-91.428900801198921</v>
      </c>
      <c r="W35" s="82">
        <f t="shared" si="5"/>
        <v>-88.898652606912719</v>
      </c>
      <c r="X35" s="82">
        <f t="shared" si="5"/>
        <v>-89.910247472987109</v>
      </c>
      <c r="Y35" s="82">
        <f t="shared" si="5"/>
        <v>-81.345883455710052</v>
      </c>
      <c r="Z35" s="82">
        <f t="shared" si="5"/>
        <v>-86.527400029654473</v>
      </c>
    </row>
    <row r="36" spans="1:26" ht="14.25">
      <c r="A36" s="62">
        <v>2022</v>
      </c>
      <c r="B36" s="82">
        <f t="shared" ref="B36:Z36" si="6">B20/B19*100-100</f>
        <v>621.1403880544558</v>
      </c>
      <c r="C36" s="82">
        <f t="shared" si="6"/>
        <v>1266.7432246210383</v>
      </c>
      <c r="D36" s="82">
        <f t="shared" si="6"/>
        <v>4158.6909871244634</v>
      </c>
      <c r="E36" s="82">
        <f t="shared" si="6"/>
        <v>3397.5397973950799</v>
      </c>
      <c r="F36" s="82">
        <f t="shared" si="6"/>
        <v>1633.9896707553262</v>
      </c>
      <c r="G36" s="82">
        <f t="shared" si="6"/>
        <v>5323.8589211618264</v>
      </c>
      <c r="H36" s="82">
        <f t="shared" si="6"/>
        <v>2240.6095679012346</v>
      </c>
      <c r="I36" s="82">
        <f t="shared" si="6"/>
        <v>1769.8293299620734</v>
      </c>
      <c r="J36" s="82">
        <f t="shared" si="6"/>
        <v>3540.3074295473948</v>
      </c>
      <c r="K36" s="82">
        <f t="shared" si="6"/>
        <v>3695.8183129055519</v>
      </c>
      <c r="L36" s="82">
        <f t="shared" si="6"/>
        <v>3126.9982238010662</v>
      </c>
      <c r="M36" s="82">
        <f t="shared" si="6"/>
        <v>1702.3349797934441</v>
      </c>
      <c r="N36" s="82">
        <f t="shared" si="6"/>
        <v>5313.4883720930229</v>
      </c>
      <c r="O36" s="82">
        <f t="shared" si="6"/>
        <v>2315.0983316568972</v>
      </c>
      <c r="P36" s="82">
        <f t="shared" si="6"/>
        <v>1583.2105586249231</v>
      </c>
      <c r="Q36" s="82">
        <f t="shared" si="6"/>
        <v>1847.914924124746</v>
      </c>
      <c r="R36" s="82">
        <f t="shared" si="6"/>
        <v>2584.6857840146431</v>
      </c>
      <c r="S36" s="82">
        <f t="shared" si="6"/>
        <v>1723.8532529239762</v>
      </c>
      <c r="T36" s="82">
        <f t="shared" si="6"/>
        <v>2622.7432216905904</v>
      </c>
      <c r="U36" s="82">
        <f t="shared" si="6"/>
        <v>1943.556555993247</v>
      </c>
      <c r="V36" s="82">
        <f t="shared" si="6"/>
        <v>1934.6671149966376</v>
      </c>
      <c r="W36" s="82">
        <f t="shared" si="6"/>
        <v>2339.5778364116095</v>
      </c>
      <c r="X36" s="82">
        <f t="shared" si="6"/>
        <v>1663.3560756542015</v>
      </c>
      <c r="Y36" s="82">
        <f t="shared" si="6"/>
        <v>1242.4312214731376</v>
      </c>
      <c r="Z36" s="82">
        <f t="shared" si="6"/>
        <v>1400.3114834653854</v>
      </c>
    </row>
    <row r="37" spans="1:26" ht="14.25">
      <c r="A37" s="62">
        <v>2023</v>
      </c>
      <c r="B37" s="82">
        <f>B21/B20*100-100</f>
        <v>82.353531415203605</v>
      </c>
      <c r="C37" s="82">
        <f t="shared" ref="C37:Z37" si="7">C21/C20*100-100</f>
        <v>500.2509466514307</v>
      </c>
      <c r="D37" s="82">
        <f t="shared" si="7"/>
        <v>275.03212315134414</v>
      </c>
      <c r="E37" s="82">
        <f t="shared" si="7"/>
        <v>297.2401522674611</v>
      </c>
      <c r="F37" s="82">
        <f t="shared" si="7"/>
        <v>241.96466799456425</v>
      </c>
      <c r="G37" s="82">
        <f t="shared" si="7"/>
        <v>369.63240638029299</v>
      </c>
      <c r="H37" s="82">
        <f t="shared" si="7"/>
        <v>30.400569652175903</v>
      </c>
      <c r="I37" s="82">
        <f t="shared" si="7"/>
        <v>23.056249514041241</v>
      </c>
      <c r="J37" s="82">
        <f t="shared" si="7"/>
        <v>105.89284038660037</v>
      </c>
      <c r="K37" s="82">
        <f t="shared" si="7"/>
        <v>83.668895304664915</v>
      </c>
      <c r="L37" s="82">
        <f t="shared" si="7"/>
        <v>121.8229854689564</v>
      </c>
      <c r="M37" s="82">
        <f t="shared" si="7"/>
        <v>96.306492600528173</v>
      </c>
      <c r="N37" s="82">
        <f t="shared" si="7"/>
        <v>138.6058366984563</v>
      </c>
      <c r="O37" s="82">
        <f t="shared" si="7"/>
        <v>72.220905734191035</v>
      </c>
      <c r="P37" s="82">
        <f t="shared" si="7"/>
        <v>53.233100530644265</v>
      </c>
      <c r="Q37" s="82">
        <f t="shared" si="7"/>
        <v>102.35031069616798</v>
      </c>
      <c r="R37" s="82">
        <f t="shared" si="7"/>
        <v>78.631653106676964</v>
      </c>
      <c r="S37" s="82">
        <f t="shared" si="7"/>
        <v>49.515912876842748</v>
      </c>
      <c r="T37" s="82">
        <f t="shared" si="7"/>
        <v>77.930598186461708</v>
      </c>
      <c r="U37" s="82">
        <f t="shared" si="7"/>
        <v>71.589469626039545</v>
      </c>
      <c r="V37" s="82">
        <f t="shared" si="7"/>
        <v>88.67478640247225</v>
      </c>
      <c r="W37" s="82">
        <f t="shared" si="7"/>
        <v>71.263248972528658</v>
      </c>
      <c r="X37" s="82">
        <f t="shared" si="7"/>
        <v>70.757031820118613</v>
      </c>
      <c r="Y37" s="82">
        <f t="shared" si="7"/>
        <v>72.961701384339904</v>
      </c>
      <c r="Z37" s="82">
        <f t="shared" si="7"/>
        <v>94.550238713809222</v>
      </c>
    </row>
    <row r="38" spans="1:26" ht="14.25">
      <c r="A38" s="62">
        <v>2024</v>
      </c>
      <c r="B38" s="83">
        <f>B22/B21*100-100</f>
        <v>10.522995860525015</v>
      </c>
      <c r="C38" s="83">
        <f t="shared" ref="C38:Z38" si="8">C22/C21*100-100</f>
        <v>69.654775324937077</v>
      </c>
      <c r="D38" s="83">
        <f t="shared" si="8"/>
        <v>35.850860574791398</v>
      </c>
      <c r="E38" s="83">
        <f t="shared" si="8"/>
        <v>30.898763814264527</v>
      </c>
      <c r="F38" s="83">
        <f t="shared" si="8"/>
        <v>17.625351068105616</v>
      </c>
      <c r="G38" s="83">
        <f t="shared" si="8"/>
        <v>45.896102640689435</v>
      </c>
      <c r="H38" s="83">
        <f t="shared" si="8"/>
        <v>10.386135134656854</v>
      </c>
      <c r="I38" s="83">
        <f t="shared" si="8"/>
        <v>16.863791829322892</v>
      </c>
      <c r="J38" s="83">
        <f t="shared" si="8"/>
        <v>16.789482543571665</v>
      </c>
      <c r="K38" s="83">
        <f t="shared" si="8"/>
        <v>-0.71675543374318806</v>
      </c>
      <c r="L38" s="83">
        <f t="shared" si="8"/>
        <v>13.830232407283233</v>
      </c>
      <c r="M38" s="83">
        <f t="shared" si="8"/>
        <v>11.196806471721573</v>
      </c>
      <c r="N38" s="83">
        <f t="shared" si="8"/>
        <v>10.850637347864705</v>
      </c>
      <c r="O38" s="83">
        <f t="shared" si="8"/>
        <v>13.308618556648867</v>
      </c>
      <c r="P38" s="83">
        <f t="shared" si="8"/>
        <v>5.4763938471466247</v>
      </c>
      <c r="Q38" s="83">
        <f t="shared" si="8"/>
        <v>6.1019299822507804</v>
      </c>
      <c r="R38" s="83">
        <f t="shared" si="8"/>
        <v>5.770691399019114</v>
      </c>
      <c r="S38" s="83">
        <f t="shared" si="8"/>
        <v>5.6430374869109983</v>
      </c>
      <c r="T38" s="83">
        <f t="shared" si="8"/>
        <v>7.6779652089176977</v>
      </c>
      <c r="U38" s="83">
        <f t="shared" si="8"/>
        <v>8.0532169279902348</v>
      </c>
      <c r="V38" s="83">
        <f t="shared" si="8"/>
        <v>10.595205353467236</v>
      </c>
      <c r="W38" s="83">
        <f t="shared" si="8"/>
        <v>7.6375118408588634</v>
      </c>
      <c r="X38" s="83">
        <f t="shared" si="8"/>
        <v>5.713693328934454</v>
      </c>
      <c r="Y38" s="83">
        <f t="shared" si="8"/>
        <v>-2.7705063217743913</v>
      </c>
      <c r="Z38" s="83">
        <f t="shared" si="8"/>
        <v>15.635608740252849</v>
      </c>
    </row>
    <row r="39" spans="1:26" ht="14.25">
      <c r="A39" s="62">
        <v>2025</v>
      </c>
      <c r="B39" s="83">
        <f>B23/B22*100-100</f>
        <v>5.91482982564591</v>
      </c>
      <c r="C39" s="83">
        <f t="shared" ref="C39:Z39" si="9">C23/C22*100-100</f>
        <v>25.8301976175009</v>
      </c>
      <c r="D39" s="83">
        <f t="shared" si="9"/>
        <v>18.800000000000011</v>
      </c>
      <c r="E39" s="83">
        <f t="shared" si="9"/>
        <v>6.5575871152972525</v>
      </c>
      <c r="F39" s="83">
        <f t="shared" si="9"/>
        <v>14.903872008066841</v>
      </c>
      <c r="G39" s="83">
        <f t="shared" si="9"/>
        <v>16.599999999999994</v>
      </c>
      <c r="H39" s="83">
        <f t="shared" si="9"/>
        <v>9.9000000000000199</v>
      </c>
      <c r="I39" s="83">
        <f t="shared" si="9"/>
        <v>7.4000000000000057</v>
      </c>
      <c r="J39" s="83">
        <f t="shared" si="9"/>
        <v>12.800000000000082</v>
      </c>
      <c r="K39" s="83">
        <f t="shared" si="9"/>
        <v>7.7999999999999829</v>
      </c>
      <c r="L39" s="83">
        <f t="shared" si="9"/>
        <v>12.000000000000014</v>
      </c>
      <c r="M39" s="83">
        <f t="shared" si="9"/>
        <v>10.700000000000003</v>
      </c>
      <c r="N39" s="83">
        <f t="shared" si="9"/>
        <v>10.000000000000014</v>
      </c>
      <c r="O39" s="83">
        <f t="shared" si="9"/>
        <v>9.9279737844544513</v>
      </c>
      <c r="P39" s="83">
        <f t="shared" si="9"/>
        <v>9.3999999999999915</v>
      </c>
      <c r="Q39" s="83">
        <f t="shared" si="9"/>
        <v>10.200000000000003</v>
      </c>
      <c r="R39" s="83">
        <f t="shared" si="9"/>
        <v>7.2000000000000028</v>
      </c>
      <c r="S39" s="83">
        <f t="shared" si="9"/>
        <v>5.2000000000000028</v>
      </c>
      <c r="T39" s="83">
        <f t="shared" si="9"/>
        <v>7.4000000000000057</v>
      </c>
      <c r="U39" s="83">
        <f t="shared" si="9"/>
        <v>6.5</v>
      </c>
      <c r="V39" s="83">
        <f t="shared" si="9"/>
        <v>8</v>
      </c>
      <c r="W39" s="83">
        <f t="shared" si="9"/>
        <v>6.6999999999999886</v>
      </c>
      <c r="X39" s="83">
        <f t="shared" si="9"/>
        <v>7.0450256692639499</v>
      </c>
      <c r="Y39" s="83">
        <f t="shared" si="9"/>
        <v>13.724773138876813</v>
      </c>
      <c r="Z39" s="83">
        <f t="shared" si="9"/>
        <v>11.115752574193394</v>
      </c>
    </row>
    <row r="40" spans="1:26" ht="14.25">
      <c r="A40" s="62">
        <v>2026</v>
      </c>
      <c r="B40" s="83">
        <f t="shared" ref="B40:Z40" si="10">B24/B23*100-100</f>
        <v>4.3489988351190334</v>
      </c>
      <c r="C40" s="83">
        <f t="shared" si="10"/>
        <v>15.945116047401257</v>
      </c>
      <c r="D40" s="83">
        <f t="shared" si="10"/>
        <v>10.900000000000006</v>
      </c>
      <c r="E40" s="83">
        <f t="shared" si="10"/>
        <v>4.5</v>
      </c>
      <c r="F40" s="83">
        <f t="shared" si="10"/>
        <v>11.966857665561676</v>
      </c>
      <c r="G40" s="83">
        <f t="shared" si="10"/>
        <v>9.8000000000000114</v>
      </c>
      <c r="H40" s="83">
        <f t="shared" si="10"/>
        <v>8.9999999999999858</v>
      </c>
      <c r="I40" s="83">
        <f t="shared" si="10"/>
        <v>5.8000000000000114</v>
      </c>
      <c r="J40" s="83">
        <f t="shared" si="10"/>
        <v>23.064442817867274</v>
      </c>
      <c r="K40" s="83">
        <f t="shared" si="10"/>
        <v>11.600000000000009</v>
      </c>
      <c r="L40" s="83">
        <f t="shared" si="10"/>
        <v>9.1999999999999602</v>
      </c>
      <c r="M40" s="83">
        <f t="shared" si="10"/>
        <v>9.5999999999999801</v>
      </c>
      <c r="N40" s="83">
        <f t="shared" si="10"/>
        <v>9.4000000000000057</v>
      </c>
      <c r="O40" s="83">
        <f t="shared" si="10"/>
        <v>10.542324127177153</v>
      </c>
      <c r="P40" s="83">
        <f t="shared" si="10"/>
        <v>12.199999999999989</v>
      </c>
      <c r="Q40" s="83">
        <f t="shared" si="10"/>
        <v>7.8407327308321015</v>
      </c>
      <c r="R40" s="83">
        <f t="shared" si="10"/>
        <v>6.6999999999999886</v>
      </c>
      <c r="S40" s="83">
        <f t="shared" si="10"/>
        <v>4.6000000000000085</v>
      </c>
      <c r="T40" s="83">
        <f t="shared" si="10"/>
        <v>6.8000000000000114</v>
      </c>
      <c r="U40" s="83">
        <f t="shared" si="10"/>
        <v>4.8999999999999915</v>
      </c>
      <c r="V40" s="83">
        <f t="shared" si="10"/>
        <v>6.5</v>
      </c>
      <c r="W40" s="83">
        <f t="shared" si="10"/>
        <v>5.4000000000000057</v>
      </c>
      <c r="X40" s="83">
        <f t="shared" si="10"/>
        <v>5.9433388960597995</v>
      </c>
      <c r="Y40" s="83">
        <f t="shared" si="10"/>
        <v>9.9396473353266828</v>
      </c>
      <c r="Z40" s="83">
        <f t="shared" si="10"/>
        <v>8.7562894456171279</v>
      </c>
    </row>
    <row r="41" spans="1:26" ht="14.25">
      <c r="A41" s="62">
        <v>2027</v>
      </c>
      <c r="B41" s="83">
        <f t="shared" ref="B41:Z41" si="11">B25/B24*100-100</f>
        <v>3.2645996968539777</v>
      </c>
      <c r="C41" s="83">
        <f t="shared" si="11"/>
        <v>11.564616896175977</v>
      </c>
      <c r="D41" s="83">
        <f t="shared" si="11"/>
        <v>6.7999999999999829</v>
      </c>
      <c r="E41" s="83">
        <f t="shared" si="11"/>
        <v>3.7000000000000171</v>
      </c>
      <c r="F41" s="83">
        <f t="shared" si="11"/>
        <v>8.7813175359424207</v>
      </c>
      <c r="G41" s="83">
        <f t="shared" si="11"/>
        <v>6.8999999999999915</v>
      </c>
      <c r="H41" s="83">
        <f t="shared" si="11"/>
        <v>7.1000000000000227</v>
      </c>
      <c r="I41" s="83">
        <f t="shared" si="11"/>
        <v>4.2000000000000028</v>
      </c>
      <c r="J41" s="83">
        <f t="shared" si="11"/>
        <v>14.092053063743151</v>
      </c>
      <c r="K41" s="83">
        <f t="shared" si="11"/>
        <v>8.5</v>
      </c>
      <c r="L41" s="83">
        <f t="shared" si="11"/>
        <v>7</v>
      </c>
      <c r="M41" s="83">
        <f t="shared" si="11"/>
        <v>7.1999999999999886</v>
      </c>
      <c r="N41" s="83">
        <f t="shared" si="11"/>
        <v>7.9999999999999858</v>
      </c>
      <c r="O41" s="83">
        <f t="shared" si="11"/>
        <v>7.6650411906035885</v>
      </c>
      <c r="P41" s="83">
        <f t="shared" si="11"/>
        <v>8.0999999999999943</v>
      </c>
      <c r="Q41" s="83">
        <f t="shared" si="11"/>
        <v>6.4000000000000057</v>
      </c>
      <c r="R41" s="83">
        <f t="shared" si="11"/>
        <v>5.6999999999999886</v>
      </c>
      <c r="S41" s="83">
        <f t="shared" si="11"/>
        <v>4.1000000000000085</v>
      </c>
      <c r="T41" s="83">
        <f t="shared" si="11"/>
        <v>5.8000000000000114</v>
      </c>
      <c r="U41" s="83">
        <f t="shared" si="11"/>
        <v>4.2999999999999972</v>
      </c>
      <c r="V41" s="83">
        <f t="shared" si="11"/>
        <v>4.9999999999999858</v>
      </c>
      <c r="W41" s="83">
        <f t="shared" si="11"/>
        <v>4.6000000000000085</v>
      </c>
      <c r="X41" s="83">
        <f t="shared" si="11"/>
        <v>4.9417919848817178</v>
      </c>
      <c r="Y41" s="83">
        <f t="shared" si="11"/>
        <v>7.293307402213685</v>
      </c>
      <c r="Z41" s="83">
        <f t="shared" si="11"/>
        <v>6.6265471874511519</v>
      </c>
    </row>
    <row r="42" spans="1:26" ht="14.25">
      <c r="A42" s="62">
        <v>2028</v>
      </c>
      <c r="B42" s="83">
        <f t="shared" ref="B42:Z42" si="12">B26/B25*100-100</f>
        <v>2.5647542053262669</v>
      </c>
      <c r="C42" s="83">
        <f t="shared" si="12"/>
        <v>8.5865696186434093</v>
      </c>
      <c r="D42" s="83">
        <f t="shared" si="12"/>
        <v>4.7000000000000171</v>
      </c>
      <c r="E42" s="83">
        <f t="shared" si="12"/>
        <v>3.3000000000000114</v>
      </c>
      <c r="F42" s="83">
        <f t="shared" si="12"/>
        <v>6.619706718682778</v>
      </c>
      <c r="G42" s="83">
        <f t="shared" si="12"/>
        <v>5.2000000000000028</v>
      </c>
      <c r="H42" s="83">
        <f t="shared" si="12"/>
        <v>5.6999999999999886</v>
      </c>
      <c r="I42" s="83">
        <f t="shared" si="12"/>
        <v>3.0999999999999943</v>
      </c>
      <c r="J42" s="83">
        <f t="shared" si="12"/>
        <v>10.249994697496518</v>
      </c>
      <c r="K42" s="83">
        <f t="shared" si="12"/>
        <v>6.6999999999999886</v>
      </c>
      <c r="L42" s="83">
        <f t="shared" si="12"/>
        <v>5.7999999999999829</v>
      </c>
      <c r="M42" s="83">
        <f t="shared" si="12"/>
        <v>5.3999999999999773</v>
      </c>
      <c r="N42" s="83">
        <f t="shared" si="12"/>
        <v>6.4000000000000057</v>
      </c>
      <c r="O42" s="83">
        <f t="shared" si="12"/>
        <v>5.9266245842672021</v>
      </c>
      <c r="P42" s="83">
        <f t="shared" si="12"/>
        <v>6.2000000000000028</v>
      </c>
      <c r="Q42" s="83">
        <f t="shared" si="12"/>
        <v>5.4000000000000057</v>
      </c>
      <c r="R42" s="83">
        <f t="shared" si="12"/>
        <v>4.8000000000000114</v>
      </c>
      <c r="S42" s="83">
        <f t="shared" si="12"/>
        <v>3.6999999999999886</v>
      </c>
      <c r="T42" s="83">
        <f t="shared" si="12"/>
        <v>4.4000000000000057</v>
      </c>
      <c r="U42" s="83">
        <f t="shared" si="12"/>
        <v>3.7999999999999972</v>
      </c>
      <c r="V42" s="83">
        <f t="shared" si="12"/>
        <v>4.1000000000000085</v>
      </c>
      <c r="W42" s="83">
        <f t="shared" si="12"/>
        <v>3.9999999999999858</v>
      </c>
      <c r="X42" s="83">
        <f t="shared" si="12"/>
        <v>4.1405194836945611</v>
      </c>
      <c r="Y42" s="83">
        <f t="shared" si="12"/>
        <v>5.5108102108452073</v>
      </c>
      <c r="Z42" s="83">
        <f t="shared" si="12"/>
        <v>5.2114969276593683</v>
      </c>
    </row>
    <row r="43" spans="1:26" ht="14.25">
      <c r="A43" s="62">
        <v>2029</v>
      </c>
      <c r="B43" s="83">
        <f t="shared" ref="B43:Z43" si="13">B27/B26*100-100</f>
        <v>2.3226839265107628</v>
      </c>
      <c r="C43" s="83">
        <f t="shared" si="13"/>
        <v>7.0597115314822645</v>
      </c>
      <c r="D43" s="83">
        <f t="shared" si="13"/>
        <v>3.4000000000000057</v>
      </c>
      <c r="E43" s="83">
        <f t="shared" si="13"/>
        <v>2.9562330884790811</v>
      </c>
      <c r="F43" s="83">
        <f t="shared" si="13"/>
        <v>4.8364340720119543</v>
      </c>
      <c r="G43" s="83">
        <f t="shared" si="13"/>
        <v>3.8999999999999915</v>
      </c>
      <c r="H43" s="83">
        <f t="shared" si="13"/>
        <v>4.4000000000000057</v>
      </c>
      <c r="I43" s="83">
        <f t="shared" si="13"/>
        <v>2.5999999999999801</v>
      </c>
      <c r="J43" s="83">
        <f t="shared" si="13"/>
        <v>8.1652027432999716</v>
      </c>
      <c r="K43" s="83">
        <f t="shared" si="13"/>
        <v>5.5212346877103755</v>
      </c>
      <c r="L43" s="83">
        <f t="shared" si="13"/>
        <v>4.6999999999999886</v>
      </c>
      <c r="M43" s="83">
        <f t="shared" si="13"/>
        <v>3.8999999999999915</v>
      </c>
      <c r="N43" s="83">
        <f t="shared" si="13"/>
        <v>5.2000000000000028</v>
      </c>
      <c r="O43" s="83">
        <f t="shared" si="13"/>
        <v>4.7874114692964866</v>
      </c>
      <c r="P43" s="83">
        <f t="shared" si="13"/>
        <v>4</v>
      </c>
      <c r="Q43" s="83">
        <f t="shared" si="13"/>
        <v>4.734336126703667</v>
      </c>
      <c r="R43" s="83">
        <f t="shared" si="13"/>
        <v>4.2999999999999972</v>
      </c>
      <c r="S43" s="83">
        <f t="shared" si="13"/>
        <v>3.3000000000000114</v>
      </c>
      <c r="T43" s="83">
        <f t="shared" si="13"/>
        <v>3.2000000000000028</v>
      </c>
      <c r="U43" s="83">
        <f t="shared" si="13"/>
        <v>3.4000000000000199</v>
      </c>
      <c r="V43" s="83">
        <f t="shared" si="13"/>
        <v>3.4000000000000057</v>
      </c>
      <c r="W43" s="83">
        <f t="shared" si="13"/>
        <v>3.5000000000000142</v>
      </c>
      <c r="X43" s="83">
        <f t="shared" si="13"/>
        <v>3.5395202816929725</v>
      </c>
      <c r="Y43" s="83">
        <f t="shared" si="13"/>
        <v>4.4700364809048523</v>
      </c>
      <c r="Z43" s="83">
        <f t="shared" si="13"/>
        <v>4.2930603580848725</v>
      </c>
    </row>
    <row r="44" spans="1:26" ht="14.25">
      <c r="A44" s="64"/>
      <c r="B44" s="66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</row>
    <row r="45" spans="1:26" ht="14.25">
      <c r="A45" s="110" t="s">
        <v>11</v>
      </c>
      <c r="B45" s="111"/>
      <c r="C45" s="111"/>
      <c r="D45" s="111"/>
      <c r="E45" s="111"/>
      <c r="F45" s="111"/>
      <c r="G45" s="111"/>
      <c r="H45" s="111"/>
      <c r="I45" s="111"/>
      <c r="J45" s="111"/>
      <c r="K45" s="111"/>
      <c r="L45" s="111"/>
      <c r="M45" s="111"/>
      <c r="N45" s="111"/>
      <c r="O45" s="111"/>
      <c r="P45" s="111"/>
      <c r="Q45" s="111"/>
      <c r="R45" s="111"/>
      <c r="S45" s="111"/>
      <c r="T45" s="111"/>
      <c r="U45" s="111"/>
      <c r="V45" s="111"/>
      <c r="W45" s="111"/>
      <c r="X45" s="111"/>
      <c r="Y45" s="111"/>
      <c r="Z45" s="112"/>
    </row>
    <row r="46" spans="1:26" ht="14.25">
      <c r="A46" s="62" t="s">
        <v>53</v>
      </c>
      <c r="B46" s="82">
        <f>(B12/B7)^(1/5)*100-100</f>
        <v>2.5052064676068397</v>
      </c>
      <c r="C46" s="82">
        <f t="shared" ref="C46:Z46" si="14">(C12/C7)^(1/5)*100-100</f>
        <v>18.602676206597877</v>
      </c>
      <c r="D46" s="82">
        <f t="shared" si="14"/>
        <v>-1.174386769200737</v>
      </c>
      <c r="E46" s="82">
        <f t="shared" si="14"/>
        <v>1.7816095747643885</v>
      </c>
      <c r="F46" s="82">
        <f t="shared" si="14"/>
        <v>6.9324102471774722</v>
      </c>
      <c r="G46" s="82">
        <f t="shared" si="14"/>
        <v>3.9143688384778841</v>
      </c>
      <c r="H46" s="82">
        <f t="shared" si="14"/>
        <v>10.876358779409728</v>
      </c>
      <c r="I46" s="82">
        <f t="shared" si="14"/>
        <v>8.030850666927364</v>
      </c>
      <c r="J46" s="82">
        <f t="shared" si="14"/>
        <v>9.8545747660536449</v>
      </c>
      <c r="K46" s="82">
        <f t="shared" si="14"/>
        <v>0.79727413706696382</v>
      </c>
      <c r="L46" s="82">
        <f t="shared" si="14"/>
        <v>7.644789587094337</v>
      </c>
      <c r="M46" s="82">
        <f t="shared" si="14"/>
        <v>9.4699025996390418</v>
      </c>
      <c r="N46" s="82">
        <f t="shared" si="14"/>
        <v>7.2162629608729247</v>
      </c>
      <c r="O46" s="82">
        <f t="shared" si="14"/>
        <v>7.7904726915356264</v>
      </c>
      <c r="P46" s="82">
        <f t="shared" si="14"/>
        <v>12.009305297824625</v>
      </c>
      <c r="Q46" s="82">
        <f t="shared" si="14"/>
        <v>3.0106062280298858</v>
      </c>
      <c r="R46" s="82">
        <f t="shared" si="14"/>
        <v>0.97916729915286282</v>
      </c>
      <c r="S46" s="82">
        <f t="shared" si="14"/>
        <v>-0.81368234488135727</v>
      </c>
      <c r="T46" s="82">
        <f t="shared" si="14"/>
        <v>2.1276788428182414</v>
      </c>
      <c r="U46" s="82">
        <f t="shared" si="14"/>
        <v>5.1450777729163235</v>
      </c>
      <c r="V46" s="82">
        <f t="shared" si="14"/>
        <v>3.912082424574109</v>
      </c>
      <c r="W46" s="82">
        <f t="shared" si="14"/>
        <v>-0.8139142990102215</v>
      </c>
      <c r="X46" s="82">
        <f t="shared" si="14"/>
        <v>2.4319619835846567</v>
      </c>
      <c r="Y46" s="82">
        <f t="shared" si="14"/>
        <v>2.8854933465792385</v>
      </c>
      <c r="Z46" s="82">
        <f t="shared" si="14"/>
        <v>4.4910119012336054</v>
      </c>
    </row>
    <row r="47" spans="1:26" ht="14.25">
      <c r="A47" s="62" t="s">
        <v>52</v>
      </c>
      <c r="B47" s="82">
        <f>(B17/B12)^(1/5)*100-100</f>
        <v>2.8688636115145556</v>
      </c>
      <c r="C47" s="82">
        <f>(C17/C12)^(1/5)*100-100</f>
        <v>11.071859511813969</v>
      </c>
      <c r="D47" s="82">
        <f>(D17/D12)^(1/5)*100-100</f>
        <v>8.364894909607429</v>
      </c>
      <c r="E47" s="82">
        <f>(E17/E12)^(1/5)*100-100</f>
        <v>6.6903043371257667</v>
      </c>
      <c r="F47" s="82">
        <f>(F17/F12)^(1/5)*100-100</f>
        <v>9.3785271186023209</v>
      </c>
      <c r="G47" s="82">
        <f t="shared" ref="G47" si="15">(G17/G12)^(1/5)*100-100</f>
        <v>10.132767609528926</v>
      </c>
      <c r="H47" s="82">
        <f t="shared" ref="H47:N47" si="16">(H17/H12)^(1/5)*100-100</f>
        <v>14.818640438434727</v>
      </c>
      <c r="I47" s="82">
        <f t="shared" si="16"/>
        <v>5.7069777305170248</v>
      </c>
      <c r="J47" s="82">
        <f t="shared" si="16"/>
        <v>3.3357590319162682</v>
      </c>
      <c r="K47" s="82">
        <f t="shared" si="16"/>
        <v>6.0023276983965701</v>
      </c>
      <c r="L47" s="82">
        <f t="shared" si="16"/>
        <v>7.4347268604291656</v>
      </c>
      <c r="M47" s="82">
        <f t="shared" si="16"/>
        <v>14.343333251366232</v>
      </c>
      <c r="N47" s="82">
        <f t="shared" si="16"/>
        <v>20.437252891876994</v>
      </c>
      <c r="O47" s="82">
        <f t="shared" ref="O47" si="17">(O17/O12)^(1/5)*100-100</f>
        <v>7.0933783624120395</v>
      </c>
      <c r="P47" s="82">
        <f>(P17/P12)^(1/5)*100-100</f>
        <v>18.428799205259821</v>
      </c>
      <c r="Q47" s="82">
        <f>(Q17/Q12)^(1/5)*100-100</f>
        <v>7.8069292808351918</v>
      </c>
      <c r="R47" s="82">
        <f>(R17/R12)^(1/5)*100-100</f>
        <v>6.2366129657103642</v>
      </c>
      <c r="S47" s="82">
        <f>(S17/S12)^(1/5)*100-100</f>
        <v>1.7243965734353992</v>
      </c>
      <c r="T47" s="82">
        <f>(T17/T12)^(1/5)*100-100</f>
        <v>2.4248675705244409</v>
      </c>
      <c r="U47" s="82">
        <f t="shared" ref="U47" si="18">(U17/U12)^(1/5)*100-100</f>
        <v>0.2578922227781959</v>
      </c>
      <c r="V47" s="82">
        <f t="shared" ref="V47:Y47" si="19">(V17/V12)^(1/5)*100-100</f>
        <v>3.0781122718249918</v>
      </c>
      <c r="W47" s="82">
        <f t="shared" si="19"/>
        <v>1.4424903669603992</v>
      </c>
      <c r="X47" s="82">
        <f t="shared" si="19"/>
        <v>3.8618414305078943</v>
      </c>
      <c r="Y47" s="82">
        <f t="shared" si="19"/>
        <v>4.9067798662174766</v>
      </c>
      <c r="Z47" s="82">
        <f>(Z17/Z12)^(1/5)*100-100</f>
        <v>6.4606763141799917</v>
      </c>
    </row>
    <row r="48" spans="1:26" ht="14.25">
      <c r="A48" s="62" t="s">
        <v>51</v>
      </c>
      <c r="B48" s="84">
        <f>(B22/B17)^(1/5)*100-100</f>
        <v>-0.39037019595721745</v>
      </c>
      <c r="C48" s="84">
        <f>(C22/C17)^(1/5)*100-100</f>
        <v>-8.7734785629404399</v>
      </c>
      <c r="D48" s="84">
        <f>(D22/D17)^(1/5)*100-100</f>
        <v>-4.1013958003954087</v>
      </c>
      <c r="E48" s="84">
        <f>(E22/E17)^(1/5)*100-100</f>
        <v>6.0924518344536125</v>
      </c>
      <c r="F48" s="84">
        <f>(F22/F17)^(1/5)*100-100</f>
        <v>-7.2698931053773919</v>
      </c>
      <c r="G48" s="84">
        <f t="shared" ref="G48" si="20">(G22/G17)^(1/5)*100-100</f>
        <v>-1.6463752441497945</v>
      </c>
      <c r="H48" s="84">
        <f t="shared" ref="H48:N48" si="21">(H22/H17)^(1/5)*100-100</f>
        <v>1.8039547285754622</v>
      </c>
      <c r="I48" s="84">
        <f t="shared" si="21"/>
        <v>-2.3255574085977457</v>
      </c>
      <c r="J48" s="84">
        <f t="shared" si="21"/>
        <v>-11.838633849566094</v>
      </c>
      <c r="K48" s="84">
        <f t="shared" si="21"/>
        <v>-1.3384384328427643</v>
      </c>
      <c r="L48" s="84">
        <f t="shared" si="21"/>
        <v>0.68012803479879835</v>
      </c>
      <c r="M48" s="84">
        <f t="shared" si="21"/>
        <v>2.0211904625613926</v>
      </c>
      <c r="N48" s="84">
        <f t="shared" si="21"/>
        <v>8.3887585657123793</v>
      </c>
      <c r="O48" s="84">
        <f t="shared" ref="O48" si="22">(O22/O17)^(1/5)*100-100</f>
        <v>-2.088401496014626</v>
      </c>
      <c r="P48" s="84">
        <f>(P22/P17)^(1/5)*100-100</f>
        <v>3.8560396114063735</v>
      </c>
      <c r="Q48" s="84">
        <f>(Q22/Q17)^(1/5)*100-100</f>
        <v>-3.067034742835304</v>
      </c>
      <c r="R48" s="84">
        <f>(R22/R17)^(1/5)*100-100</f>
        <v>-2.5926759506859156</v>
      </c>
      <c r="S48" s="84">
        <f>(S22/S17)^(1/5)*100-100</f>
        <v>-2.5048535510306209</v>
      </c>
      <c r="T48" s="84">
        <f>(T22/T17)^(1/5)*100-100</f>
        <v>-4.6136512077513601</v>
      </c>
      <c r="U48" s="84">
        <f t="shared" ref="U48" si="23">(U22/U17)^(1/5)*100-100</f>
        <v>-2.1825010857652387</v>
      </c>
      <c r="V48" s="84">
        <f t="shared" ref="V48:Y48" si="24">(V22/V17)^(1/5)*100-100</f>
        <v>-2.5584031122634912</v>
      </c>
      <c r="W48" s="84">
        <f t="shared" si="24"/>
        <v>4.8433512010525703</v>
      </c>
      <c r="X48" s="84">
        <f t="shared" si="24"/>
        <v>-3.5891644683308215</v>
      </c>
      <c r="Y48" s="84">
        <f t="shared" si="24"/>
        <v>-1.7651432584485462</v>
      </c>
      <c r="Z48" s="84">
        <f>(Z22/Z17)^(1/5)*100-100</f>
        <v>-2.5682048547891299</v>
      </c>
    </row>
    <row r="49" spans="1:26" ht="14.25">
      <c r="A49" s="62" t="s">
        <v>50</v>
      </c>
      <c r="B49" s="84">
        <f>(B27/B22)^(1/5)*100-100</f>
        <v>3.6748267759498106</v>
      </c>
      <c r="C49" s="84">
        <f>(C27/C22)^(1/5)*100-100</f>
        <v>13.603889255560929</v>
      </c>
      <c r="D49" s="84">
        <f>(D27/D22)^(1/5)*100-100</f>
        <v>8.7820633104772554</v>
      </c>
      <c r="E49" s="84">
        <f>(E27/E22)^(1/5)*100-100</f>
        <v>4.194903821864159</v>
      </c>
      <c r="F49" s="84">
        <f>(F27/F22)^(1/5)*100-100</f>
        <v>9.3617971562466948</v>
      </c>
      <c r="G49" s="84">
        <f t="shared" ref="G49" si="25">(G27/G22)^(1/5)*100-100</f>
        <v>8.3881931601186039</v>
      </c>
      <c r="H49" s="84">
        <f t="shared" ref="H49:N49" si="26">(H27/H22)^(1/5)*100-100</f>
        <v>7.2007513938826975</v>
      </c>
      <c r="I49" s="84">
        <f t="shared" si="26"/>
        <v>4.6050710561034123</v>
      </c>
      <c r="J49" s="84">
        <f t="shared" si="26"/>
        <v>13.561898961353378</v>
      </c>
      <c r="K49" s="84">
        <f t="shared" si="26"/>
        <v>8.0048841601505671</v>
      </c>
      <c r="L49" s="84">
        <f t="shared" si="26"/>
        <v>7.7088422218485277</v>
      </c>
      <c r="M49" s="84">
        <f t="shared" si="26"/>
        <v>7.3301716124458949</v>
      </c>
      <c r="N49" s="84">
        <f t="shared" si="26"/>
        <v>7.784975187651952</v>
      </c>
      <c r="O49" s="84">
        <f t="shared" ref="O49" si="27">(O27/O22)^(1/5)*100-100</f>
        <v>7.7469918728905895</v>
      </c>
      <c r="P49" s="84">
        <f>(P27/P22)^(1/5)*100-100</f>
        <v>7.9440592618858119</v>
      </c>
      <c r="Q49" s="84">
        <f>(Q27/Q22)^(1/5)*100-100</f>
        <v>6.8974017879022114</v>
      </c>
      <c r="R49" s="84">
        <f>(R27/R22)^(1/5)*100-100</f>
        <v>5.7343151406469701</v>
      </c>
      <c r="S49" s="84">
        <f>(S27/S22)^(1/5)*100-100</f>
        <v>4.1778634428618346</v>
      </c>
      <c r="T49" s="84">
        <f>(T27/T22)^(1/5)*100-100</f>
        <v>5.50870182879504</v>
      </c>
      <c r="U49" s="84">
        <f t="shared" ref="U49" si="28">(U27/U22)^(1/5)*100-100</f>
        <v>4.5744187470624524</v>
      </c>
      <c r="V49" s="84">
        <f t="shared" ref="V49:Y49" si="29">(V27/V22)^(1/5)*100-100</f>
        <v>5.3869379464072722</v>
      </c>
      <c r="W49" s="84">
        <f t="shared" si="29"/>
        <v>4.8339816357974428</v>
      </c>
      <c r="X49" s="84">
        <f t="shared" si="29"/>
        <v>5.1145661538939464</v>
      </c>
      <c r="Y49" s="84">
        <f t="shared" si="29"/>
        <v>8.1369587262308869</v>
      </c>
      <c r="Z49" s="84">
        <f>(Z27/Z22)^(1/5)*100-100</f>
        <v>7.1723599943889269</v>
      </c>
    </row>
    <row r="50" spans="1:26" ht="14.25">
      <c r="A50" s="85"/>
      <c r="B50" s="85"/>
      <c r="C50" s="85"/>
      <c r="D50" s="85"/>
      <c r="E50" s="85"/>
      <c r="F50" s="85"/>
      <c r="G50" s="85"/>
      <c r="H50" s="85"/>
      <c r="I50" s="85"/>
      <c r="J50" s="85"/>
      <c r="K50" s="85"/>
      <c r="L50" s="85"/>
      <c r="M50" s="85"/>
      <c r="N50" s="85"/>
      <c r="O50" s="85"/>
      <c r="P50" s="85"/>
      <c r="Q50" s="85"/>
      <c r="R50" s="85"/>
      <c r="S50" s="85"/>
      <c r="T50" s="85"/>
      <c r="U50" s="85"/>
      <c r="V50" s="85"/>
      <c r="W50" s="85"/>
      <c r="X50" s="85"/>
      <c r="Y50" s="85"/>
      <c r="Z50" s="85"/>
    </row>
    <row r="51" spans="1:26" ht="14.25">
      <c r="A51" s="13" t="s">
        <v>43</v>
      </c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</row>
    <row r="52" spans="1:26" ht="14.25">
      <c r="A52" s="68" t="s">
        <v>12</v>
      </c>
      <c r="B52" s="66"/>
      <c r="C52" s="66"/>
      <c r="D52" s="66"/>
      <c r="E52" s="66"/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66"/>
      <c r="R52" s="66"/>
      <c r="S52" s="66"/>
      <c r="T52" s="66"/>
      <c r="U52" s="66"/>
      <c r="V52" s="66"/>
      <c r="W52" s="66"/>
      <c r="X52" s="66"/>
      <c r="Y52" s="66"/>
      <c r="Z52" s="66"/>
    </row>
    <row r="53" spans="1:26" ht="14.25">
      <c r="A53" s="68" t="s">
        <v>32</v>
      </c>
      <c r="B53" s="66"/>
      <c r="C53" s="66"/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66"/>
      <c r="O53" s="66"/>
      <c r="P53" s="66"/>
      <c r="Q53" s="66"/>
      <c r="R53" s="66"/>
      <c r="S53" s="66"/>
      <c r="T53" s="66"/>
      <c r="U53" s="66"/>
      <c r="V53" s="66"/>
      <c r="W53" s="66"/>
      <c r="X53" s="66"/>
      <c r="Y53" s="66"/>
      <c r="Z53" s="66"/>
    </row>
    <row r="54" spans="1:26" ht="14.25">
      <c r="A54" s="69"/>
      <c r="B54" s="66"/>
      <c r="C54" s="66"/>
      <c r="D54" s="66"/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  <c r="R54" s="66"/>
      <c r="S54" s="66"/>
      <c r="T54" s="66"/>
      <c r="U54" s="66"/>
      <c r="V54" s="66"/>
      <c r="W54" s="66"/>
      <c r="X54" s="66"/>
      <c r="Y54" s="66"/>
      <c r="Z54" s="66"/>
    </row>
    <row r="55" spans="1:26" ht="14.25">
      <c r="A55" s="69"/>
      <c r="B55" s="66"/>
      <c r="C55" s="66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</row>
    <row r="56" spans="1:26" ht="14.25">
      <c r="A56" s="50"/>
      <c r="B56" s="66"/>
      <c r="C56" s="66"/>
      <c r="D56" s="66"/>
      <c r="E56" s="66"/>
      <c r="F56" s="66"/>
      <c r="G56" s="66"/>
      <c r="H56" s="66"/>
      <c r="I56" s="70"/>
      <c r="J56" s="70"/>
      <c r="K56" s="70"/>
      <c r="L56" s="70"/>
      <c r="M56" s="70"/>
      <c r="N56" s="66"/>
      <c r="O56" s="66"/>
      <c r="P56" s="66"/>
      <c r="Q56" s="66"/>
      <c r="R56" s="66"/>
      <c r="S56" s="66"/>
      <c r="T56" s="66"/>
      <c r="U56" s="66"/>
      <c r="V56" s="66"/>
      <c r="W56" s="66"/>
      <c r="X56" s="66"/>
      <c r="Y56" s="66"/>
      <c r="Z56" s="66"/>
    </row>
    <row r="57" spans="1:26" ht="14.25">
      <c r="A57" s="48"/>
      <c r="B57" s="71"/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71"/>
      <c r="X57" s="71"/>
      <c r="Y57" s="71"/>
    </row>
  </sheetData>
  <mergeCells count="2">
    <mergeCell ref="A29:Z29"/>
    <mergeCell ref="A45:Z45"/>
  </mergeCells>
  <phoneticPr fontId="20" type="noConversion"/>
  <pageMargins left="0.7" right="0.7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D43013-7EBD-4232-A400-EB106820F535}">
  <dimension ref="A1:AO83"/>
  <sheetViews>
    <sheetView workbookViewId="0">
      <pane xSplit="1" ySplit="6" topLeftCell="B7" activePane="bottomRight" state="frozen"/>
      <selection activeCell="C34" sqref="C34"/>
      <selection pane="topRight" activeCell="C34" sqref="C34"/>
      <selection pane="bottomLeft" activeCell="C34" sqref="C34"/>
      <selection pane="bottomRight" activeCell="C34" sqref="C34"/>
    </sheetView>
  </sheetViews>
  <sheetFormatPr defaultRowHeight="14.25"/>
  <cols>
    <col min="1" max="1" width="16.5" style="2" customWidth="1"/>
    <col min="2" max="7" width="14.5" style="27" customWidth="1"/>
    <col min="8" max="8" width="8.19921875" style="27" customWidth="1"/>
    <col min="9" max="11" width="10.5" style="26" customWidth="1"/>
    <col min="12" max="41" width="8.69921875" style="26"/>
  </cols>
  <sheetData>
    <row r="1" spans="1:12" ht="69.400000000000006" customHeight="1">
      <c r="A1" s="25"/>
      <c r="B1" s="1"/>
      <c r="C1" s="26"/>
      <c r="D1" s="26"/>
      <c r="E1" s="26"/>
      <c r="F1" s="26"/>
      <c r="G1" s="26"/>
      <c r="H1" s="26"/>
    </row>
    <row r="2" spans="1:12" s="26" customFormat="1">
      <c r="A2" s="44"/>
      <c r="B2" s="27"/>
      <c r="C2" s="27"/>
      <c r="D2" s="27"/>
      <c r="E2" s="27"/>
      <c r="F2" s="27"/>
      <c r="G2" s="27"/>
      <c r="H2" s="27"/>
    </row>
    <row r="3" spans="1:12" ht="22.5">
      <c r="A3" s="43" t="s">
        <v>33</v>
      </c>
      <c r="B3" s="42" t="s">
        <v>66</v>
      </c>
      <c r="C3" s="42"/>
      <c r="D3" s="41"/>
      <c r="E3" s="41"/>
      <c r="F3" s="41"/>
      <c r="G3" s="41"/>
      <c r="H3" s="41"/>
    </row>
    <row r="4" spans="1:12">
      <c r="A4" s="25"/>
      <c r="B4" s="40"/>
      <c r="C4" s="40"/>
      <c r="D4" s="40"/>
      <c r="E4" s="40"/>
      <c r="F4" s="40"/>
      <c r="G4" s="40"/>
      <c r="H4" s="40"/>
    </row>
    <row r="5" spans="1:12">
      <c r="A5" s="19"/>
      <c r="B5" s="45" t="s">
        <v>34</v>
      </c>
      <c r="C5" s="45" t="s">
        <v>35</v>
      </c>
      <c r="D5" s="45" t="s">
        <v>36</v>
      </c>
      <c r="E5" s="45" t="s">
        <v>37</v>
      </c>
      <c r="F5" s="45" t="s">
        <v>38</v>
      </c>
      <c r="G5" s="45" t="s">
        <v>39</v>
      </c>
      <c r="H5" s="45" t="s">
        <v>31</v>
      </c>
    </row>
    <row r="6" spans="1:12">
      <c r="A6" s="17"/>
      <c r="B6" s="46" t="s">
        <v>8</v>
      </c>
      <c r="C6" s="46" t="s">
        <v>8</v>
      </c>
      <c r="D6" s="46" t="s">
        <v>8</v>
      </c>
      <c r="E6" s="46" t="s">
        <v>8</v>
      </c>
      <c r="F6" s="46" t="s">
        <v>8</v>
      </c>
      <c r="G6" s="46" t="s">
        <v>8</v>
      </c>
      <c r="H6" s="46" t="s">
        <v>8</v>
      </c>
    </row>
    <row r="7" spans="1:12">
      <c r="A7" s="15">
        <v>2009</v>
      </c>
      <c r="B7" s="86">
        <v>2396.136</v>
      </c>
      <c r="C7" s="86">
        <v>1701.154</v>
      </c>
      <c r="D7" s="86">
        <v>690.01400000000001</v>
      </c>
      <c r="E7" s="86">
        <v>340.32499999999999</v>
      </c>
      <c r="F7" s="86">
        <v>186.99700000000001</v>
      </c>
      <c r="G7" s="86">
        <v>242.124</v>
      </c>
      <c r="H7" s="86">
        <v>5556.75</v>
      </c>
    </row>
    <row r="8" spans="1:12">
      <c r="A8" s="15">
        <v>2010</v>
      </c>
      <c r="B8" s="86">
        <v>2510.8589999999999</v>
      </c>
      <c r="C8" s="86">
        <v>1747.338</v>
      </c>
      <c r="D8" s="86">
        <v>801.05200000000002</v>
      </c>
      <c r="E8" s="86">
        <v>365.46300000000002</v>
      </c>
      <c r="F8" s="86">
        <v>194.57599999999999</v>
      </c>
      <c r="G8" s="86">
        <v>251.666</v>
      </c>
      <c r="H8" s="86">
        <v>5870.9539999999997</v>
      </c>
    </row>
    <row r="9" spans="1:12">
      <c r="A9" s="15">
        <v>2011</v>
      </c>
      <c r="B9" s="86">
        <v>2403.433</v>
      </c>
      <c r="C9" s="86">
        <v>1769.376</v>
      </c>
      <c r="D9" s="86">
        <v>836.29399999999998</v>
      </c>
      <c r="E9" s="86">
        <v>370.46300000000002</v>
      </c>
      <c r="F9" s="86">
        <v>216.791</v>
      </c>
      <c r="G9" s="86">
        <v>275.33199999999999</v>
      </c>
      <c r="H9" s="86">
        <v>5871.69</v>
      </c>
    </row>
    <row r="10" spans="1:12">
      <c r="A10" s="15">
        <v>2012</v>
      </c>
      <c r="B10" s="86">
        <v>2543.502</v>
      </c>
      <c r="C10" s="86">
        <v>1884.722</v>
      </c>
      <c r="D10" s="86">
        <v>855.20500000000004</v>
      </c>
      <c r="E10" s="86">
        <v>370.89499999999998</v>
      </c>
      <c r="F10" s="86">
        <v>235.98</v>
      </c>
      <c r="G10" s="86">
        <v>276.19499999999999</v>
      </c>
      <c r="H10" s="86">
        <v>6166.4989999999998</v>
      </c>
    </row>
    <row r="11" spans="1:12">
      <c r="A11" s="15">
        <v>2013</v>
      </c>
      <c r="B11" s="86">
        <v>2725.7649999999999</v>
      </c>
      <c r="C11" s="86">
        <v>2041.0170000000001</v>
      </c>
      <c r="D11" s="86">
        <v>831.99400000000003</v>
      </c>
      <c r="E11" s="86">
        <v>372.755</v>
      </c>
      <c r="F11" s="86">
        <v>226.102</v>
      </c>
      <c r="G11" s="86">
        <v>283.46800000000002</v>
      </c>
      <c r="H11" s="86">
        <v>6481.1019999999999</v>
      </c>
    </row>
    <row r="12" spans="1:12">
      <c r="A12" s="15">
        <v>2014</v>
      </c>
      <c r="B12" s="86">
        <v>2925.3870000000002</v>
      </c>
      <c r="C12" s="86">
        <v>2215.866</v>
      </c>
      <c r="D12" s="86">
        <v>851.50300000000004</v>
      </c>
      <c r="E12" s="86">
        <v>380.01499999999999</v>
      </c>
      <c r="F12" s="86">
        <v>254.81700000000001</v>
      </c>
      <c r="G12" s="86">
        <v>294.15499999999997</v>
      </c>
      <c r="H12" s="86">
        <v>6921.7439999999997</v>
      </c>
    </row>
    <row r="13" spans="1:12">
      <c r="A13" s="15">
        <v>2015</v>
      </c>
      <c r="B13" s="86">
        <v>3197.9839999999999</v>
      </c>
      <c r="C13" s="86">
        <v>2367.6060000000002</v>
      </c>
      <c r="D13" s="86">
        <v>803.06600000000003</v>
      </c>
      <c r="E13" s="87">
        <v>459.53699999999998</v>
      </c>
      <c r="F13" s="86">
        <v>317.04199999999997</v>
      </c>
      <c r="G13" s="86">
        <v>303.94</v>
      </c>
      <c r="H13" s="86">
        <v>7449.1760000000004</v>
      </c>
    </row>
    <row r="14" spans="1:12">
      <c r="A14" s="15">
        <v>2016</v>
      </c>
      <c r="B14" s="86">
        <v>3914.3180000000002</v>
      </c>
      <c r="C14" s="86">
        <v>2415.5740000000001</v>
      </c>
      <c r="D14" s="86">
        <v>817.75199999999995</v>
      </c>
      <c r="E14" s="86">
        <v>501.56900000000002</v>
      </c>
      <c r="F14" s="86">
        <v>279.17099999999999</v>
      </c>
      <c r="G14" s="86">
        <v>340.46899999999999</v>
      </c>
      <c r="H14" s="86">
        <v>8268.8539999999994</v>
      </c>
      <c r="L14" s="47"/>
    </row>
    <row r="15" spans="1:12">
      <c r="A15" s="15">
        <v>2017</v>
      </c>
      <c r="B15" s="86">
        <v>4150.866</v>
      </c>
      <c r="C15" s="86">
        <v>2633.1350000000002</v>
      </c>
      <c r="D15" s="86">
        <v>926.88599999999997</v>
      </c>
      <c r="E15" s="86">
        <v>560.04899999999998</v>
      </c>
      <c r="F15" s="86">
        <v>256.62799999999999</v>
      </c>
      <c r="G15" s="86">
        <v>287.68700000000001</v>
      </c>
      <c r="H15" s="86">
        <v>8815.25</v>
      </c>
      <c r="L15" s="47"/>
    </row>
    <row r="16" spans="1:12">
      <c r="A16" s="15">
        <v>2018</v>
      </c>
      <c r="B16" s="86">
        <v>4338.6880000000001</v>
      </c>
      <c r="C16" s="86">
        <v>2791.4450000000002</v>
      </c>
      <c r="D16" s="86">
        <v>996.04399999999998</v>
      </c>
      <c r="E16" s="86">
        <v>600.66300000000001</v>
      </c>
      <c r="F16" s="86">
        <v>208.81399999999999</v>
      </c>
      <c r="G16" s="86">
        <v>309.97800000000001</v>
      </c>
      <c r="H16" s="86">
        <v>9245.6329999999998</v>
      </c>
      <c r="L16" s="47"/>
    </row>
    <row r="17" spans="1:14">
      <c r="A17" s="15">
        <v>2019</v>
      </c>
      <c r="B17" s="86">
        <v>4475.7120000000004</v>
      </c>
      <c r="C17" s="86">
        <v>2845.9209999999998</v>
      </c>
      <c r="D17" s="86">
        <v>1005.441</v>
      </c>
      <c r="E17" s="86">
        <v>620.41999999999996</v>
      </c>
      <c r="F17" s="86">
        <v>215.672</v>
      </c>
      <c r="G17" s="86">
        <v>302.72800000000001</v>
      </c>
      <c r="H17" s="86">
        <v>9465.8940000000002</v>
      </c>
      <c r="L17" s="47"/>
    </row>
    <row r="18" spans="1:14">
      <c r="A18" s="15">
        <v>2020</v>
      </c>
      <c r="B18" s="86">
        <v>789.33600000000001</v>
      </c>
      <c r="C18" s="86">
        <v>552.53399999999999</v>
      </c>
      <c r="D18" s="86">
        <v>158.411</v>
      </c>
      <c r="E18" s="87">
        <v>180.26900000000001</v>
      </c>
      <c r="F18" s="86">
        <v>67.215999999999994</v>
      </c>
      <c r="G18" s="86">
        <v>79.951999999999998</v>
      </c>
      <c r="H18" s="86">
        <v>1827.7170000000001</v>
      </c>
      <c r="J18" s="73"/>
      <c r="K18" s="73"/>
      <c r="L18" s="73"/>
      <c r="M18" s="73"/>
      <c r="N18" s="73"/>
    </row>
    <row r="19" spans="1:14">
      <c r="A19" s="15">
        <v>2021</v>
      </c>
      <c r="B19" s="86">
        <v>21.373999999999999</v>
      </c>
      <c r="C19" s="86">
        <v>148.011</v>
      </c>
      <c r="D19" s="86">
        <v>22.823</v>
      </c>
      <c r="E19" s="86">
        <v>8.41</v>
      </c>
      <c r="F19" s="86">
        <v>22.759</v>
      </c>
      <c r="G19" s="86">
        <v>22.863</v>
      </c>
      <c r="H19" s="86">
        <v>246.24100000000001</v>
      </c>
      <c r="J19" s="73"/>
      <c r="K19" s="73"/>
      <c r="L19" s="73"/>
      <c r="M19" s="73"/>
      <c r="N19" s="73"/>
    </row>
    <row r="20" spans="1:14">
      <c r="A20" s="15">
        <v>2022</v>
      </c>
      <c r="B20" s="86">
        <v>1056.357</v>
      </c>
      <c r="C20" s="86">
        <v>1767.6849999999999</v>
      </c>
      <c r="D20" s="86">
        <v>387.23599999999999</v>
      </c>
      <c r="E20" s="86">
        <v>199.88499999999999</v>
      </c>
      <c r="F20" s="86">
        <v>149.97399999999999</v>
      </c>
      <c r="G20" s="86">
        <v>133.245</v>
      </c>
      <c r="H20" s="86">
        <v>3694.3820000000001</v>
      </c>
      <c r="J20" s="73"/>
      <c r="K20" s="73"/>
      <c r="L20" s="73"/>
      <c r="M20" s="73"/>
      <c r="N20" s="73"/>
    </row>
    <row r="21" spans="1:14">
      <c r="A21" s="15">
        <v>2023</v>
      </c>
      <c r="B21" s="86">
        <v>2885.03</v>
      </c>
      <c r="C21" s="86">
        <v>2628.0340000000001</v>
      </c>
      <c r="D21" s="86">
        <v>687.97199999999998</v>
      </c>
      <c r="E21" s="86">
        <v>415.24599999999998</v>
      </c>
      <c r="F21" s="86">
        <v>287.61799999999999</v>
      </c>
      <c r="G21" s="86">
        <v>283.52999999999997</v>
      </c>
      <c r="H21" s="86">
        <v>7187.4290000000001</v>
      </c>
      <c r="J21" s="73"/>
      <c r="K21" s="73"/>
      <c r="L21" s="73"/>
      <c r="M21" s="73"/>
      <c r="N21" s="73"/>
    </row>
    <row r="22" spans="1:14">
      <c r="A22" s="15">
        <v>2024</v>
      </c>
      <c r="B22" s="88">
        <v>3643.7204019999999</v>
      </c>
      <c r="C22" s="88">
        <v>2810.9127917913302</v>
      </c>
      <c r="D22" s="88">
        <v>713.00116820477797</v>
      </c>
      <c r="E22" s="88">
        <v>491.00171210033596</v>
      </c>
      <c r="F22" s="88">
        <v>332.51679179132998</v>
      </c>
      <c r="G22" s="88">
        <v>320.07435303616097</v>
      </c>
      <c r="H22" s="88">
        <v>8311.2272769234678</v>
      </c>
      <c r="J22" s="73"/>
      <c r="K22" s="73"/>
      <c r="L22" s="73"/>
      <c r="M22" s="73"/>
      <c r="N22" s="73"/>
    </row>
    <row r="23" spans="1:14">
      <c r="A23" s="15">
        <v>2025</v>
      </c>
      <c r="B23" s="88">
        <v>4191.1143528283146</v>
      </c>
      <c r="C23" s="88">
        <v>2991.6769559546219</v>
      </c>
      <c r="D23" s="88">
        <v>798.68483749664824</v>
      </c>
      <c r="E23" s="88">
        <v>547.92959666754132</v>
      </c>
      <c r="F23" s="88">
        <v>361.10124354354576</v>
      </c>
      <c r="G23" s="88">
        <v>344.57622007092095</v>
      </c>
      <c r="H23" s="88">
        <v>9235.0827369051513</v>
      </c>
      <c r="J23" s="73"/>
      <c r="K23" s="73"/>
      <c r="L23" s="73"/>
      <c r="M23" s="73"/>
      <c r="N23" s="73"/>
    </row>
    <row r="24" spans="1:14">
      <c r="A24" s="15">
        <v>2026</v>
      </c>
      <c r="B24" s="88">
        <v>4668.1318777323349</v>
      </c>
      <c r="C24" s="88">
        <v>3148.1627375307412</v>
      </c>
      <c r="D24" s="88">
        <v>883.36715024376281</v>
      </c>
      <c r="E24" s="88">
        <v>595.87310377400286</v>
      </c>
      <c r="F24" s="88">
        <v>384.10290008056882</v>
      </c>
      <c r="G24" s="88">
        <v>364.09544292318481</v>
      </c>
      <c r="H24" s="88">
        <v>10043.733311890786</v>
      </c>
      <c r="J24" s="73"/>
      <c r="K24" s="73"/>
      <c r="L24" s="73"/>
      <c r="M24" s="73"/>
      <c r="N24" s="73"/>
    </row>
    <row r="25" spans="1:14">
      <c r="A25" s="15">
        <v>2027</v>
      </c>
      <c r="B25" s="88">
        <v>5050.9157420043075</v>
      </c>
      <c r="C25" s="88">
        <v>3287.6121331103618</v>
      </c>
      <c r="D25" s="88">
        <v>953.60627172472869</v>
      </c>
      <c r="E25" s="88">
        <v>636.94887825678074</v>
      </c>
      <c r="F25" s="88">
        <v>401.80223504490789</v>
      </c>
      <c r="G25" s="88">
        <v>378.40117259969065</v>
      </c>
      <c r="H25" s="88">
        <v>10709.286039184979</v>
      </c>
      <c r="J25" s="73"/>
      <c r="K25" s="73"/>
      <c r="L25" s="73"/>
      <c r="M25" s="73"/>
      <c r="N25" s="73"/>
    </row>
    <row r="26" spans="1:14">
      <c r="A26" s="15">
        <v>2028</v>
      </c>
      <c r="B26" s="88">
        <v>5367.7303359052121</v>
      </c>
      <c r="C26" s="88">
        <v>3410.1913900913019</v>
      </c>
      <c r="D26" s="88">
        <v>1011.4822117562144</v>
      </c>
      <c r="E26" s="88">
        <v>672.90169109864064</v>
      </c>
      <c r="F26" s="88">
        <v>415.04667682063166</v>
      </c>
      <c r="G26" s="88">
        <v>390.047710950463</v>
      </c>
      <c r="H26" s="88">
        <v>11267.400152091357</v>
      </c>
      <c r="J26" s="73"/>
      <c r="K26" s="73"/>
      <c r="L26" s="73"/>
      <c r="M26" s="73"/>
      <c r="N26" s="73"/>
    </row>
    <row r="27" spans="1:14">
      <c r="A27" s="15">
        <v>2029</v>
      </c>
      <c r="B27" s="88">
        <v>5644.7603528792033</v>
      </c>
      <c r="C27" s="88">
        <v>3514.6731201913585</v>
      </c>
      <c r="D27" s="88">
        <v>1062.837079228156</v>
      </c>
      <c r="E27" s="88">
        <v>702.56293375010591</v>
      </c>
      <c r="F27" s="88">
        <v>426.54843549513481</v>
      </c>
      <c r="G27" s="88">
        <v>399.73467169503738</v>
      </c>
      <c r="H27" s="88">
        <v>11751.116441407587</v>
      </c>
      <c r="J27" s="73"/>
      <c r="K27" s="73"/>
      <c r="L27" s="73"/>
      <c r="M27" s="73"/>
      <c r="N27" s="73"/>
    </row>
    <row r="28" spans="1:14">
      <c r="A28" s="16"/>
      <c r="B28" s="39"/>
      <c r="C28" s="39"/>
      <c r="D28" s="39"/>
      <c r="E28" s="39"/>
      <c r="F28" s="39"/>
      <c r="G28" s="39"/>
      <c r="H28" s="39"/>
    </row>
    <row r="29" spans="1:14">
      <c r="A29" s="103" t="s">
        <v>10</v>
      </c>
      <c r="B29" s="104"/>
      <c r="C29" s="104"/>
      <c r="D29" s="104"/>
      <c r="E29" s="104"/>
      <c r="F29" s="104"/>
      <c r="G29" s="104"/>
      <c r="H29" s="105"/>
    </row>
    <row r="30" spans="1:14">
      <c r="A30" s="15">
        <v>2016</v>
      </c>
      <c r="B30" s="89">
        <f>B14/B13*100-100</f>
        <v>22.399549216006093</v>
      </c>
      <c r="C30" s="89">
        <f t="shared" ref="C30:H30" si="0">C14/C13*100-100</f>
        <v>2.0260127740848759</v>
      </c>
      <c r="D30" s="89">
        <f t="shared" si="0"/>
        <v>1.8287413487807953</v>
      </c>
      <c r="E30" s="89">
        <f t="shared" si="0"/>
        <v>9.1465975536246305</v>
      </c>
      <c r="F30" s="89">
        <f t="shared" si="0"/>
        <v>-11.945105064944073</v>
      </c>
      <c r="G30" s="89">
        <f t="shared" si="0"/>
        <v>12.01849049154437</v>
      </c>
      <c r="H30" s="89">
        <f t="shared" si="0"/>
        <v>11.003606304912111</v>
      </c>
    </row>
    <row r="31" spans="1:14">
      <c r="A31" s="15">
        <v>2017</v>
      </c>
      <c r="B31" s="89">
        <f t="shared" ref="B31:H31" si="1">B15/B14*100-100</f>
        <v>6.0431472353549083</v>
      </c>
      <c r="C31" s="89">
        <f t="shared" si="1"/>
        <v>9.0065963617757205</v>
      </c>
      <c r="D31" s="89">
        <f t="shared" si="1"/>
        <v>13.345610894256453</v>
      </c>
      <c r="E31" s="89">
        <f t="shared" si="1"/>
        <v>11.659412762750492</v>
      </c>
      <c r="F31" s="89">
        <f t="shared" si="1"/>
        <v>-8.0749791346522386</v>
      </c>
      <c r="G31" s="89">
        <f t="shared" si="1"/>
        <v>-15.502732994780715</v>
      </c>
      <c r="H31" s="89">
        <f t="shared" si="1"/>
        <v>6.6078806083648374</v>
      </c>
    </row>
    <row r="32" spans="1:14">
      <c r="A32" s="15">
        <v>2018</v>
      </c>
      <c r="B32" s="89">
        <f t="shared" ref="B32:H32" si="2">B16/B15*100-100</f>
        <v>4.5248870958493939</v>
      </c>
      <c r="C32" s="89">
        <f t="shared" si="2"/>
        <v>6.0122249713744083</v>
      </c>
      <c r="D32" s="89">
        <f t="shared" si="2"/>
        <v>7.4613274987431026</v>
      </c>
      <c r="E32" s="89">
        <f t="shared" si="2"/>
        <v>7.2518654617720983</v>
      </c>
      <c r="F32" s="89">
        <f t="shared" si="2"/>
        <v>-18.63163801299936</v>
      </c>
      <c r="G32" s="89">
        <f t="shared" si="2"/>
        <v>7.7483515070197768</v>
      </c>
      <c r="H32" s="89">
        <f t="shared" si="2"/>
        <v>4.8822551827798435</v>
      </c>
    </row>
    <row r="33" spans="1:8">
      <c r="A33" s="15">
        <v>2019</v>
      </c>
      <c r="B33" s="89">
        <f t="shared" ref="B33:H33" si="3">B17/B16*100-100</f>
        <v>3.158189756903468</v>
      </c>
      <c r="C33" s="89">
        <f t="shared" si="3"/>
        <v>1.9515340621075978</v>
      </c>
      <c r="D33" s="89">
        <f t="shared" si="3"/>
        <v>0.94343221785383946</v>
      </c>
      <c r="E33" s="89">
        <f t="shared" si="3"/>
        <v>3.2891987686939075</v>
      </c>
      <c r="F33" s="89">
        <f t="shared" si="3"/>
        <v>3.2842625494459128</v>
      </c>
      <c r="G33" s="89">
        <f t="shared" si="3"/>
        <v>-2.3388756621437636</v>
      </c>
      <c r="H33" s="89">
        <f t="shared" si="3"/>
        <v>2.3823247148140041</v>
      </c>
    </row>
    <row r="34" spans="1:8">
      <c r="A34" s="15">
        <v>2020</v>
      </c>
      <c r="B34" s="89">
        <f t="shared" ref="B34:H34" si="4">B18/B17*100-100</f>
        <v>-82.364012697867963</v>
      </c>
      <c r="C34" s="89">
        <f t="shared" si="4"/>
        <v>-80.585054890842017</v>
      </c>
      <c r="D34" s="89">
        <f t="shared" si="4"/>
        <v>-84.244624995400031</v>
      </c>
      <c r="E34" s="89">
        <f t="shared" si="4"/>
        <v>-70.944037909803029</v>
      </c>
      <c r="F34" s="89">
        <f t="shared" si="4"/>
        <v>-68.834155569568608</v>
      </c>
      <c r="G34" s="89">
        <f t="shared" si="4"/>
        <v>-73.5894928780952</v>
      </c>
      <c r="H34" s="89">
        <f t="shared" si="4"/>
        <v>-80.691554331793697</v>
      </c>
    </row>
    <row r="35" spans="1:8">
      <c r="A35" s="15">
        <v>2021</v>
      </c>
      <c r="B35" s="89">
        <f t="shared" ref="B35:H35" si="5">B19/B18*100-100</f>
        <v>-97.292154418397232</v>
      </c>
      <c r="C35" s="89">
        <f t="shared" si="5"/>
        <v>-73.212327205203664</v>
      </c>
      <c r="D35" s="89">
        <f t="shared" si="5"/>
        <v>-85.59254092203193</v>
      </c>
      <c r="E35" s="89">
        <f t="shared" si="5"/>
        <v>-95.334749735118066</v>
      </c>
      <c r="F35" s="89">
        <f t="shared" si="5"/>
        <v>-66.140502261366336</v>
      </c>
      <c r="G35" s="89">
        <f t="shared" si="5"/>
        <v>-71.40409245547329</v>
      </c>
      <c r="H35" s="89">
        <f t="shared" si="5"/>
        <v>-86.527400029654473</v>
      </c>
    </row>
    <row r="36" spans="1:8">
      <c r="A36" s="15">
        <v>2022</v>
      </c>
      <c r="B36" s="89">
        <f t="shared" ref="B36:H36" si="6">B20/B19*100-100</f>
        <v>4842.2522691120048</v>
      </c>
      <c r="C36" s="89">
        <f t="shared" si="6"/>
        <v>1094.2929917371007</v>
      </c>
      <c r="D36" s="89">
        <f t="shared" si="6"/>
        <v>1596.6919335757786</v>
      </c>
      <c r="E36" s="89">
        <f t="shared" si="6"/>
        <v>2276.7538644470869</v>
      </c>
      <c r="F36" s="89">
        <f t="shared" si="6"/>
        <v>558.96568390526818</v>
      </c>
      <c r="G36" s="89">
        <f t="shared" si="6"/>
        <v>482.79753313213496</v>
      </c>
      <c r="H36" s="89">
        <f t="shared" si="6"/>
        <v>1400.3114834653854</v>
      </c>
    </row>
    <row r="37" spans="1:8">
      <c r="A37" s="15">
        <v>2023</v>
      </c>
      <c r="B37" s="89">
        <f t="shared" ref="B37:H37" si="7">B21/B20*100-100</f>
        <v>173.11126825495552</v>
      </c>
      <c r="C37" s="89">
        <f t="shared" si="7"/>
        <v>48.670945332454608</v>
      </c>
      <c r="D37" s="89">
        <f t="shared" si="7"/>
        <v>77.662200828435374</v>
      </c>
      <c r="E37" s="89">
        <f t="shared" si="7"/>
        <v>107.74245190984817</v>
      </c>
      <c r="F37" s="89">
        <f t="shared" si="7"/>
        <v>91.778574952991875</v>
      </c>
      <c r="G37" s="89">
        <f t="shared" si="7"/>
        <v>112.78847236294044</v>
      </c>
      <c r="H37" s="89">
        <f t="shared" si="7"/>
        <v>94.550238713809222</v>
      </c>
    </row>
    <row r="38" spans="1:8">
      <c r="A38" s="15">
        <v>2024</v>
      </c>
      <c r="B38" s="90">
        <f t="shared" ref="B38:H38" si="8">B22/B21*100-100</f>
        <v>26.297487443804741</v>
      </c>
      <c r="C38" s="90">
        <f t="shared" si="8"/>
        <v>6.9587681054099875</v>
      </c>
      <c r="D38" s="90">
        <f t="shared" si="8"/>
        <v>3.6381085574380876</v>
      </c>
      <c r="E38" s="90">
        <f t="shared" si="8"/>
        <v>18.243574194654727</v>
      </c>
      <c r="F38" s="90">
        <f t="shared" si="8"/>
        <v>15.610563939437029</v>
      </c>
      <c r="G38" s="90">
        <f t="shared" si="8"/>
        <v>12.889060429640949</v>
      </c>
      <c r="H38" s="90">
        <f t="shared" si="8"/>
        <v>15.635608740252849</v>
      </c>
    </row>
    <row r="39" spans="1:8">
      <c r="A39" s="15">
        <v>2025</v>
      </c>
      <c r="B39" s="90">
        <f t="shared" ref="B39:H39" si="9">B23/B22*100-100</f>
        <v>15.022940578202864</v>
      </c>
      <c r="C39" s="90">
        <f t="shared" si="9"/>
        <v>6.4307994431977704</v>
      </c>
      <c r="D39" s="90">
        <f t="shared" si="9"/>
        <v>12.01732523210417</v>
      </c>
      <c r="E39" s="90">
        <f t="shared" si="9"/>
        <v>11.594233413909592</v>
      </c>
      <c r="F39" s="90">
        <f t="shared" si="9"/>
        <v>8.5963934627860397</v>
      </c>
      <c r="G39" s="90">
        <f t="shared" si="9"/>
        <v>7.6550547715992252</v>
      </c>
      <c r="H39" s="90">
        <f t="shared" si="9"/>
        <v>11.115752574193394</v>
      </c>
    </row>
    <row r="40" spans="1:8">
      <c r="A40" s="15">
        <v>2026</v>
      </c>
      <c r="B40" s="90">
        <f t="shared" ref="B40:H40" si="10">B24/B23*100-100</f>
        <v>11.381639457823709</v>
      </c>
      <c r="C40" s="90">
        <f t="shared" si="10"/>
        <v>5.2307045138898047</v>
      </c>
      <c r="D40" s="90">
        <f t="shared" si="10"/>
        <v>10.602719467235417</v>
      </c>
      <c r="E40" s="90">
        <f t="shared" si="10"/>
        <v>8.7499392984152706</v>
      </c>
      <c r="F40" s="90">
        <f t="shared" si="10"/>
        <v>6.3698635627238644</v>
      </c>
      <c r="G40" s="90">
        <f t="shared" si="10"/>
        <v>5.6647039799340888</v>
      </c>
      <c r="H40" s="90">
        <f t="shared" si="10"/>
        <v>8.7562894456171279</v>
      </c>
    </row>
    <row r="41" spans="1:8">
      <c r="A41" s="15">
        <v>2027</v>
      </c>
      <c r="B41" s="90">
        <f t="shared" ref="B41:H41" si="11">B25/B24*100-100</f>
        <v>8.1999368119377181</v>
      </c>
      <c r="C41" s="90">
        <f t="shared" si="11"/>
        <v>4.4295485083149657</v>
      </c>
      <c r="D41" s="90">
        <f t="shared" si="11"/>
        <v>7.9512942564802955</v>
      </c>
      <c r="E41" s="90">
        <f t="shared" si="11"/>
        <v>6.8933761605653388</v>
      </c>
      <c r="F41" s="90">
        <f t="shared" si="11"/>
        <v>4.6079670215003432</v>
      </c>
      <c r="G41" s="90">
        <f t="shared" si="11"/>
        <v>3.9291152785793031</v>
      </c>
      <c r="H41" s="90">
        <f t="shared" si="11"/>
        <v>6.6265471874511519</v>
      </c>
    </row>
    <row r="42" spans="1:8">
      <c r="A42" s="15">
        <v>2028</v>
      </c>
      <c r="B42" s="90">
        <f t="shared" ref="B42:H42" si="12">B26/B25*100-100</f>
        <v>6.272418905471298</v>
      </c>
      <c r="C42" s="90">
        <f t="shared" si="12"/>
        <v>3.728519424369253</v>
      </c>
      <c r="D42" s="90">
        <f t="shared" si="12"/>
        <v>6.069165204504074</v>
      </c>
      <c r="E42" s="90">
        <f t="shared" si="12"/>
        <v>5.6445366448020877</v>
      </c>
      <c r="F42" s="90">
        <f t="shared" si="12"/>
        <v>3.2962588608407088</v>
      </c>
      <c r="G42" s="90">
        <f t="shared" si="12"/>
        <v>3.0778282928560543</v>
      </c>
      <c r="H42" s="90">
        <f t="shared" si="12"/>
        <v>5.2114969276593683</v>
      </c>
    </row>
    <row r="43" spans="1:8">
      <c r="A43" s="15">
        <v>2029</v>
      </c>
      <c r="B43" s="90">
        <f t="shared" ref="B43:H43" si="13">B27/B26*100-100</f>
        <v>5.1610270940943792</v>
      </c>
      <c r="C43" s="90">
        <f t="shared" si="13"/>
        <v>3.0638083951428712</v>
      </c>
      <c r="D43" s="90">
        <f t="shared" si="13"/>
        <v>5.0771893835656527</v>
      </c>
      <c r="E43" s="90">
        <f t="shared" si="13"/>
        <v>4.4079607829544472</v>
      </c>
      <c r="F43" s="90">
        <f t="shared" si="13"/>
        <v>2.7711964260525264</v>
      </c>
      <c r="G43" s="90">
        <f t="shared" si="13"/>
        <v>2.483532263519578</v>
      </c>
      <c r="H43" s="90">
        <f t="shared" si="13"/>
        <v>4.2930603580848725</v>
      </c>
    </row>
    <row r="44" spans="1:8">
      <c r="A44" s="16"/>
      <c r="B44" s="11"/>
      <c r="C44" s="11"/>
      <c r="D44" s="11"/>
      <c r="E44" s="11"/>
      <c r="F44" s="11"/>
      <c r="G44" s="11"/>
      <c r="H44" s="11"/>
    </row>
    <row r="45" spans="1:8">
      <c r="A45" s="113" t="s">
        <v>11</v>
      </c>
      <c r="B45" s="114"/>
      <c r="C45" s="114"/>
      <c r="D45" s="114"/>
      <c r="E45" s="114"/>
      <c r="F45" s="114"/>
      <c r="G45" s="114"/>
      <c r="H45" s="115"/>
    </row>
    <row r="46" spans="1:8">
      <c r="A46" s="62" t="s">
        <v>53</v>
      </c>
      <c r="B46" s="89">
        <f>(B12/B7)^(1/5)*100-100</f>
        <v>4.0721130879703367</v>
      </c>
      <c r="C46" s="89">
        <f t="shared" ref="C46:H46" si="14">(C12/C7)^(1/5)*100-100</f>
        <v>5.4289721772954351</v>
      </c>
      <c r="D46" s="89">
        <f t="shared" si="14"/>
        <v>4.2955205354613213</v>
      </c>
      <c r="E46" s="89">
        <f t="shared" si="14"/>
        <v>2.230710057755573</v>
      </c>
      <c r="F46" s="89">
        <f t="shared" si="14"/>
        <v>6.384596776817645</v>
      </c>
      <c r="G46" s="89">
        <f t="shared" si="14"/>
        <v>3.9699126167186165</v>
      </c>
      <c r="H46" s="89">
        <f t="shared" si="14"/>
        <v>4.4910119012336054</v>
      </c>
    </row>
    <row r="47" spans="1:8">
      <c r="A47" s="62" t="s">
        <v>52</v>
      </c>
      <c r="B47" s="89">
        <f>(B17/B12)^(1/5)*100-100</f>
        <v>8.8769035799316214</v>
      </c>
      <c r="C47" s="89">
        <f t="shared" ref="C47:H47" si="15">(C17/C12)^(1/5)*100-100</f>
        <v>5.1322282599423659</v>
      </c>
      <c r="D47" s="89">
        <f t="shared" si="15"/>
        <v>3.3794177246701622</v>
      </c>
      <c r="E47" s="89">
        <f t="shared" si="15"/>
        <v>10.300380338586052</v>
      </c>
      <c r="F47" s="89">
        <f t="shared" si="15"/>
        <v>-3.2807158609914779</v>
      </c>
      <c r="G47" s="89">
        <f t="shared" si="15"/>
        <v>0.57621121272045173</v>
      </c>
      <c r="H47" s="89">
        <f t="shared" si="15"/>
        <v>6.4606763141799917</v>
      </c>
    </row>
    <row r="48" spans="1:8">
      <c r="A48" s="62" t="s">
        <v>51</v>
      </c>
      <c r="B48" s="91">
        <f>(B22/B17)^(1/5)*100-100</f>
        <v>-4.0297596963822997</v>
      </c>
      <c r="C48" s="91">
        <f t="shared" ref="C48:H48" si="16">(C22/C17)^(1/5)*100-100</f>
        <v>-0.24724331880140937</v>
      </c>
      <c r="D48" s="91">
        <f t="shared" si="16"/>
        <v>-6.6430338018825097</v>
      </c>
      <c r="E48" s="91">
        <f t="shared" si="16"/>
        <v>-4.5712042331130505</v>
      </c>
      <c r="F48" s="91">
        <f t="shared" si="16"/>
        <v>9.0445496449802647</v>
      </c>
      <c r="G48" s="91">
        <f t="shared" si="16"/>
        <v>1.1206044448678085</v>
      </c>
      <c r="H48" s="91">
        <f t="shared" si="16"/>
        <v>-2.5682048547891299</v>
      </c>
    </row>
    <row r="49" spans="1:8">
      <c r="A49" s="62" t="s">
        <v>50</v>
      </c>
      <c r="B49" s="91">
        <f>(B27/B22)^(1/5)*100-100</f>
        <v>9.1490833739178612</v>
      </c>
      <c r="C49" s="91">
        <f t="shared" ref="C49:H49" si="17">(C27/C22)^(1/5)*100-100</f>
        <v>4.5700976603553443</v>
      </c>
      <c r="D49" s="91">
        <f t="shared" si="17"/>
        <v>8.3116797576528967</v>
      </c>
      <c r="E49" s="91">
        <f t="shared" si="17"/>
        <v>7.4287309239814192</v>
      </c>
      <c r="F49" s="91">
        <f t="shared" si="17"/>
        <v>5.106833942177218</v>
      </c>
      <c r="G49" s="91">
        <f t="shared" si="17"/>
        <v>4.5452218558616835</v>
      </c>
      <c r="H49" s="91">
        <f t="shared" si="17"/>
        <v>7.1723599943889269</v>
      </c>
    </row>
    <row r="50" spans="1:8">
      <c r="A50" s="92"/>
      <c r="B50" s="92"/>
      <c r="C50" s="92"/>
      <c r="D50" s="92"/>
      <c r="E50" s="92"/>
      <c r="F50" s="92"/>
      <c r="G50" s="92"/>
      <c r="H50" s="92"/>
    </row>
    <row r="51" spans="1:8">
      <c r="A51" s="13" t="s">
        <v>43</v>
      </c>
      <c r="B51" s="38"/>
      <c r="C51" s="38"/>
      <c r="D51" s="38"/>
      <c r="E51" s="38"/>
      <c r="F51" s="38"/>
      <c r="G51" s="38"/>
      <c r="H51" s="38"/>
    </row>
    <row r="52" spans="1:8">
      <c r="A52" s="37" t="s">
        <v>12</v>
      </c>
      <c r="B52" s="11"/>
      <c r="C52" s="11"/>
      <c r="D52" s="11"/>
      <c r="E52" s="11"/>
      <c r="F52" s="11"/>
      <c r="G52" s="11"/>
      <c r="H52" s="11"/>
    </row>
    <row r="53" spans="1:8" ht="15">
      <c r="A53" s="37" t="s">
        <v>40</v>
      </c>
      <c r="B53" s="11"/>
      <c r="C53" s="11"/>
      <c r="D53" s="11"/>
      <c r="E53" s="11"/>
      <c r="F53" s="11"/>
      <c r="G53" s="11"/>
      <c r="H53" s="11"/>
    </row>
    <row r="54" spans="1:8">
      <c r="A54" s="36"/>
      <c r="B54" s="11"/>
      <c r="C54" s="11"/>
      <c r="D54" s="11"/>
      <c r="E54" s="11"/>
      <c r="F54" s="11"/>
      <c r="G54" s="11"/>
      <c r="H54" s="11"/>
    </row>
    <row r="55" spans="1:8">
      <c r="A55" s="36"/>
      <c r="B55" s="11"/>
      <c r="C55" s="11"/>
      <c r="D55" s="11"/>
      <c r="E55" s="11"/>
      <c r="F55" s="11"/>
      <c r="G55" s="11"/>
      <c r="H55" s="11"/>
    </row>
    <row r="56" spans="1:8">
      <c r="A56" s="26"/>
      <c r="B56" s="11"/>
      <c r="C56" s="11"/>
      <c r="D56" s="11"/>
      <c r="E56" s="11"/>
      <c r="F56" s="11"/>
      <c r="G56" s="11"/>
      <c r="H56" s="11"/>
    </row>
    <row r="57" spans="1:8">
      <c r="A57" s="25"/>
      <c r="B57" s="35"/>
      <c r="C57" s="35"/>
      <c r="D57" s="35"/>
      <c r="E57" s="35"/>
      <c r="F57" s="35"/>
      <c r="G57" s="35"/>
    </row>
    <row r="58" spans="1:8">
      <c r="B58" s="34"/>
      <c r="C58" s="34"/>
      <c r="D58" s="34"/>
      <c r="E58" s="34"/>
      <c r="F58" s="34"/>
      <c r="G58" s="34"/>
    </row>
    <row r="59" spans="1:8">
      <c r="B59" s="33"/>
      <c r="C59" s="33"/>
      <c r="D59" s="33"/>
    </row>
    <row r="60" spans="1:8">
      <c r="B60" s="32"/>
      <c r="C60" s="32"/>
      <c r="D60" s="32"/>
      <c r="E60" s="32"/>
      <c r="F60" s="32"/>
      <c r="G60" s="32"/>
    </row>
    <row r="61" spans="1:8">
      <c r="B61" s="32"/>
      <c r="C61" s="32"/>
      <c r="D61" s="32"/>
      <c r="E61" s="32"/>
      <c r="F61" s="32"/>
      <c r="G61" s="32"/>
    </row>
    <row r="62" spans="1:8">
      <c r="B62" s="32"/>
      <c r="C62" s="32"/>
      <c r="D62" s="32"/>
      <c r="E62" s="32"/>
      <c r="F62" s="32"/>
      <c r="G62" s="32"/>
    </row>
    <row r="63" spans="1:8">
      <c r="B63" s="31"/>
      <c r="C63" s="31"/>
      <c r="D63" s="31"/>
      <c r="E63" s="31"/>
      <c r="F63" s="31"/>
      <c r="G63" s="31"/>
      <c r="H63" s="31"/>
    </row>
    <row r="64" spans="1:8">
      <c r="B64" s="31"/>
      <c r="C64" s="31"/>
      <c r="D64" s="31"/>
      <c r="E64" s="31"/>
      <c r="F64" s="31"/>
      <c r="G64" s="31"/>
      <c r="H64" s="31"/>
    </row>
    <row r="65" spans="2:8">
      <c r="B65" s="30"/>
      <c r="C65" s="30"/>
      <c r="D65" s="30"/>
      <c r="E65" s="30"/>
      <c r="F65" s="30"/>
      <c r="G65" s="30"/>
      <c r="H65" s="30"/>
    </row>
    <row r="66" spans="2:8">
      <c r="B66" s="30"/>
      <c r="C66" s="30"/>
      <c r="D66" s="30"/>
      <c r="E66" s="30"/>
      <c r="F66" s="30"/>
      <c r="G66" s="30"/>
      <c r="H66" s="30"/>
    </row>
    <row r="67" spans="2:8">
      <c r="B67" s="29"/>
      <c r="C67" s="29"/>
      <c r="D67" s="29"/>
      <c r="E67" s="29"/>
      <c r="F67" s="29"/>
      <c r="G67" s="29"/>
    </row>
    <row r="68" spans="2:8">
      <c r="B68" s="29"/>
      <c r="C68" s="29"/>
      <c r="D68" s="29"/>
      <c r="E68" s="29"/>
      <c r="F68" s="29"/>
      <c r="G68" s="29"/>
    </row>
    <row r="69" spans="2:8">
      <c r="B69" s="29"/>
      <c r="C69" s="29"/>
      <c r="D69" s="29"/>
      <c r="E69" s="29"/>
      <c r="F69" s="29"/>
      <c r="G69" s="29"/>
    </row>
    <row r="70" spans="2:8">
      <c r="B70" s="29"/>
      <c r="C70" s="29"/>
      <c r="D70" s="29"/>
      <c r="E70" s="29"/>
      <c r="F70" s="29"/>
      <c r="G70" s="29"/>
    </row>
    <row r="71" spans="2:8">
      <c r="B71" s="29"/>
      <c r="C71" s="29"/>
      <c r="D71" s="29"/>
      <c r="E71" s="29"/>
      <c r="F71" s="29"/>
      <c r="G71" s="29"/>
    </row>
    <row r="72" spans="2:8">
      <c r="B72" s="29"/>
      <c r="C72" s="29"/>
      <c r="D72" s="29"/>
      <c r="E72" s="29"/>
      <c r="F72" s="29"/>
      <c r="G72" s="29"/>
    </row>
    <row r="73" spans="2:8">
      <c r="B73" s="29"/>
      <c r="C73" s="29"/>
      <c r="D73" s="29"/>
      <c r="E73" s="29"/>
      <c r="F73" s="29"/>
      <c r="G73" s="29"/>
    </row>
    <row r="74" spans="2:8">
      <c r="B74" s="29"/>
      <c r="C74" s="29"/>
      <c r="D74" s="29"/>
      <c r="E74" s="29"/>
      <c r="F74" s="29"/>
      <c r="G74" s="29"/>
    </row>
    <row r="75" spans="2:8">
      <c r="B75" s="29"/>
      <c r="C75" s="29"/>
      <c r="D75" s="29"/>
      <c r="E75" s="29"/>
      <c r="F75" s="29"/>
      <c r="G75" s="29"/>
    </row>
    <row r="76" spans="2:8">
      <c r="B76" s="29"/>
      <c r="C76" s="29"/>
      <c r="D76" s="29"/>
      <c r="E76" s="29"/>
      <c r="F76" s="29"/>
      <c r="G76" s="29"/>
    </row>
    <row r="77" spans="2:8">
      <c r="B77" s="29"/>
      <c r="C77" s="29"/>
      <c r="D77" s="29"/>
      <c r="E77" s="29"/>
      <c r="F77" s="29"/>
      <c r="G77" s="29"/>
    </row>
    <row r="78" spans="2:8">
      <c r="B78" s="29"/>
      <c r="C78" s="29"/>
      <c r="D78" s="29"/>
      <c r="E78" s="29"/>
      <c r="F78" s="29"/>
      <c r="G78" s="29"/>
    </row>
    <row r="79" spans="2:8">
      <c r="B79" s="29"/>
      <c r="C79" s="29"/>
      <c r="D79" s="29"/>
      <c r="E79" s="29"/>
      <c r="F79" s="29"/>
      <c r="G79" s="29"/>
    </row>
    <row r="80" spans="2:8">
      <c r="B80" s="29"/>
      <c r="C80" s="29"/>
      <c r="D80" s="29"/>
      <c r="E80" s="29"/>
      <c r="F80" s="29"/>
      <c r="G80" s="29"/>
    </row>
    <row r="83" spans="2:7">
      <c r="B83" s="28"/>
      <c r="C83" s="28"/>
      <c r="D83" s="28"/>
      <c r="E83" s="28"/>
      <c r="F83" s="28"/>
      <c r="G83" s="28"/>
    </row>
  </sheetData>
  <mergeCells count="2">
    <mergeCell ref="A29:H29"/>
    <mergeCell ref="A45:H45"/>
  </mergeCells>
  <phoneticPr fontId="20" type="noConversion"/>
  <pageMargins left="0.7" right="0.7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1E06BE-D8CA-42B4-8086-6D9B71AC6C5F}">
  <dimension ref="A1:AO83"/>
  <sheetViews>
    <sheetView zoomScaleNormal="100" workbookViewId="0">
      <pane xSplit="1" ySplit="6" topLeftCell="B7" activePane="bottomRight" state="frozen"/>
      <selection activeCell="C34" sqref="C34"/>
      <selection pane="topRight" activeCell="C34" sqref="C34"/>
      <selection pane="bottomLeft" activeCell="C34" sqref="C34"/>
      <selection pane="bottomRight" activeCell="C34" sqref="C34"/>
    </sheetView>
  </sheetViews>
  <sheetFormatPr defaultRowHeight="14.25"/>
  <cols>
    <col min="1" max="1" width="16.5" style="2" customWidth="1"/>
    <col min="2" max="7" width="14.5" style="27" customWidth="1"/>
    <col min="8" max="8" width="8.19921875" style="27" customWidth="1"/>
    <col min="9" max="11" width="10.5" style="26" customWidth="1"/>
    <col min="12" max="41" width="9.19921875" style="26"/>
  </cols>
  <sheetData>
    <row r="1" spans="1:12" ht="67.900000000000006" customHeight="1">
      <c r="A1" s="25"/>
      <c r="B1" s="1"/>
      <c r="C1" s="26"/>
      <c r="D1" s="26"/>
      <c r="E1" s="26"/>
      <c r="F1" s="26"/>
      <c r="G1" s="26"/>
      <c r="H1" s="26"/>
    </row>
    <row r="2" spans="1:12" s="26" customFormat="1">
      <c r="A2" s="44"/>
      <c r="B2" s="27"/>
      <c r="C2" s="27"/>
      <c r="D2" s="27"/>
      <c r="E2" s="27"/>
      <c r="F2" s="27"/>
      <c r="G2" s="27"/>
      <c r="H2" s="27"/>
    </row>
    <row r="3" spans="1:12" ht="22.5">
      <c r="A3" s="43" t="s">
        <v>59</v>
      </c>
      <c r="B3" s="42" t="s">
        <v>67</v>
      </c>
      <c r="C3" s="42"/>
      <c r="D3" s="41"/>
      <c r="E3" s="41"/>
      <c r="F3" s="41"/>
      <c r="G3" s="41"/>
      <c r="H3" s="41"/>
    </row>
    <row r="4" spans="1:12">
      <c r="A4" s="25"/>
      <c r="B4" s="40"/>
      <c r="C4" s="40"/>
      <c r="D4" s="40"/>
      <c r="E4" s="40"/>
      <c r="F4" s="40"/>
      <c r="G4" s="40"/>
      <c r="H4" s="40"/>
    </row>
    <row r="5" spans="1:12">
      <c r="A5" s="19"/>
      <c r="B5" s="45" t="s">
        <v>34</v>
      </c>
      <c r="C5" s="45" t="s">
        <v>35</v>
      </c>
      <c r="D5" s="45" t="s">
        <v>36</v>
      </c>
      <c r="E5" s="45" t="s">
        <v>37</v>
      </c>
      <c r="F5" s="45" t="s">
        <v>38</v>
      </c>
      <c r="G5" s="45" t="s">
        <v>39</v>
      </c>
      <c r="H5" s="45" t="s">
        <v>31</v>
      </c>
    </row>
    <row r="6" spans="1:12">
      <c r="A6" s="17"/>
      <c r="B6" s="46" t="s">
        <v>8</v>
      </c>
      <c r="C6" s="46" t="s">
        <v>8</v>
      </c>
      <c r="D6" s="46" t="s">
        <v>8</v>
      </c>
      <c r="E6" s="46" t="s">
        <v>8</v>
      </c>
      <c r="F6" s="46" t="s">
        <v>8</v>
      </c>
      <c r="G6" s="46" t="s">
        <v>8</v>
      </c>
      <c r="H6" s="46" t="s">
        <v>8</v>
      </c>
    </row>
    <row r="7" spans="1:12">
      <c r="A7" s="15">
        <v>2009</v>
      </c>
      <c r="B7" s="86">
        <v>404.26600000000002</v>
      </c>
      <c r="C7" s="86">
        <v>419.71</v>
      </c>
      <c r="D7" s="86">
        <v>183.929</v>
      </c>
      <c r="E7" s="86">
        <v>14.824999999999999</v>
      </c>
      <c r="F7" s="86">
        <v>35.203000000000003</v>
      </c>
      <c r="G7" s="86">
        <v>41.914000000000001</v>
      </c>
      <c r="H7" s="86">
        <v>1099.847</v>
      </c>
    </row>
    <row r="8" spans="1:12">
      <c r="A8" s="15">
        <v>2010</v>
      </c>
      <c r="B8" s="86">
        <v>421.65199999999999</v>
      </c>
      <c r="C8" s="86">
        <v>425.66399999999999</v>
      </c>
      <c r="D8" s="86">
        <v>202.655</v>
      </c>
      <c r="E8" s="86">
        <v>15.718999999999999</v>
      </c>
      <c r="F8" s="86">
        <v>39.365000000000002</v>
      </c>
      <c r="G8" s="86">
        <v>45.106000000000002</v>
      </c>
      <c r="H8" s="86">
        <v>1150.162</v>
      </c>
    </row>
    <row r="9" spans="1:12">
      <c r="A9" s="15">
        <v>2011</v>
      </c>
      <c r="B9" s="86">
        <v>406.60700000000003</v>
      </c>
      <c r="C9" s="86">
        <v>441.80599999999998</v>
      </c>
      <c r="D9" s="86">
        <v>210.07499999999999</v>
      </c>
      <c r="E9" s="86">
        <v>16.994</v>
      </c>
      <c r="F9" s="86">
        <v>43.694000000000003</v>
      </c>
      <c r="G9" s="86">
        <v>47.633000000000003</v>
      </c>
      <c r="H9" s="86">
        <v>1166.809</v>
      </c>
    </row>
    <row r="10" spans="1:12">
      <c r="A10" s="15">
        <v>2012</v>
      </c>
      <c r="B10" s="86">
        <v>414.05399999999997</v>
      </c>
      <c r="C10" s="86">
        <v>459.10899999999998</v>
      </c>
      <c r="D10" s="86">
        <v>209.52099999999999</v>
      </c>
      <c r="E10" s="86">
        <v>18.72</v>
      </c>
      <c r="F10" s="86">
        <v>44.021000000000001</v>
      </c>
      <c r="G10" s="86">
        <v>47.639000000000003</v>
      </c>
      <c r="H10" s="86">
        <v>1193.0640000000001</v>
      </c>
    </row>
    <row r="11" spans="1:12">
      <c r="A11" s="15">
        <v>2013</v>
      </c>
      <c r="B11" s="86">
        <v>406.86399999999998</v>
      </c>
      <c r="C11" s="86">
        <v>482.85399999999998</v>
      </c>
      <c r="D11" s="86">
        <v>207.69399999999999</v>
      </c>
      <c r="E11" s="86">
        <v>15.42</v>
      </c>
      <c r="F11" s="86">
        <v>37.259</v>
      </c>
      <c r="G11" s="86">
        <v>51.158999999999999</v>
      </c>
      <c r="H11" s="86">
        <v>1201.249</v>
      </c>
    </row>
    <row r="12" spans="1:12">
      <c r="A12" s="15">
        <v>2014</v>
      </c>
      <c r="B12" s="86">
        <v>417.92</v>
      </c>
      <c r="C12" s="86">
        <v>507.51100000000002</v>
      </c>
      <c r="D12" s="86">
        <v>208.2</v>
      </c>
      <c r="E12" s="86">
        <v>18.495999999999999</v>
      </c>
      <c r="F12" s="86">
        <v>38.191000000000003</v>
      </c>
      <c r="G12" s="86">
        <v>54.375</v>
      </c>
      <c r="H12" s="86">
        <v>1244.692</v>
      </c>
    </row>
    <row r="13" spans="1:12">
      <c r="A13" s="15">
        <v>2015</v>
      </c>
      <c r="B13" s="86">
        <v>455.15600000000001</v>
      </c>
      <c r="C13" s="86">
        <v>528.30999999999995</v>
      </c>
      <c r="D13" s="86">
        <v>200.435</v>
      </c>
      <c r="E13" s="87">
        <v>23.818000000000001</v>
      </c>
      <c r="F13" s="86">
        <v>46.74</v>
      </c>
      <c r="G13" s="86">
        <v>57.387</v>
      </c>
      <c r="H13" s="86">
        <v>1311.846</v>
      </c>
    </row>
    <row r="14" spans="1:12">
      <c r="A14" s="15">
        <v>2016</v>
      </c>
      <c r="B14" s="86">
        <v>499.37700000000001</v>
      </c>
      <c r="C14" s="86">
        <v>520.11800000000005</v>
      </c>
      <c r="D14" s="86">
        <v>204.392</v>
      </c>
      <c r="E14" s="86">
        <v>22.638999999999999</v>
      </c>
      <c r="F14" s="86">
        <v>38.51</v>
      </c>
      <c r="G14" s="86">
        <v>60.115000000000002</v>
      </c>
      <c r="H14" s="86">
        <v>1345.1510000000001</v>
      </c>
      <c r="L14" s="47"/>
    </row>
    <row r="15" spans="1:12">
      <c r="A15" s="15">
        <v>2017</v>
      </c>
      <c r="B15" s="86">
        <v>514.81700000000001</v>
      </c>
      <c r="C15" s="86">
        <v>531.83199999999999</v>
      </c>
      <c r="D15" s="86">
        <v>217.13200000000001</v>
      </c>
      <c r="E15" s="86">
        <v>21.556000000000001</v>
      </c>
      <c r="F15" s="86">
        <v>29.291</v>
      </c>
      <c r="G15" s="86">
        <v>44.887999999999998</v>
      </c>
      <c r="H15" s="86">
        <v>1359.5160000000001</v>
      </c>
      <c r="L15" s="47"/>
    </row>
    <row r="16" spans="1:12">
      <c r="A16" s="15">
        <v>2018</v>
      </c>
      <c r="B16" s="86">
        <v>524.596</v>
      </c>
      <c r="C16" s="86">
        <v>537.05799999999999</v>
      </c>
      <c r="D16" s="86">
        <v>239.99100000000001</v>
      </c>
      <c r="E16" s="86">
        <v>15.365</v>
      </c>
      <c r="F16" s="86">
        <v>22.992000000000001</v>
      </c>
      <c r="G16" s="86">
        <v>44.908999999999999</v>
      </c>
      <c r="H16" s="86">
        <v>1384.9110000000001</v>
      </c>
      <c r="L16" s="47"/>
    </row>
    <row r="17" spans="1:14">
      <c r="A17" s="15">
        <v>2019</v>
      </c>
      <c r="B17" s="86">
        <v>579.26199999999994</v>
      </c>
      <c r="C17" s="86">
        <v>533.89400000000001</v>
      </c>
      <c r="D17" s="86">
        <v>234.44499999999999</v>
      </c>
      <c r="E17" s="86">
        <v>13.635</v>
      </c>
      <c r="F17" s="86">
        <v>24.745999999999999</v>
      </c>
      <c r="G17" s="86">
        <v>47.795000000000002</v>
      </c>
      <c r="H17" s="86">
        <v>1433.777</v>
      </c>
      <c r="L17" s="47"/>
    </row>
    <row r="18" spans="1:14">
      <c r="A18" s="15">
        <v>2020</v>
      </c>
      <c r="B18" s="86">
        <v>91.028000000000006</v>
      </c>
      <c r="C18" s="86">
        <v>88.81</v>
      </c>
      <c r="D18" s="86">
        <v>39.527000000000001</v>
      </c>
      <c r="E18" s="87">
        <v>2.641</v>
      </c>
      <c r="F18" s="86">
        <v>7.141</v>
      </c>
      <c r="G18" s="86">
        <v>13.311</v>
      </c>
      <c r="H18" s="86">
        <v>242.45699999999999</v>
      </c>
      <c r="J18" s="73"/>
      <c r="K18" s="73"/>
      <c r="L18" s="73"/>
      <c r="M18" s="73"/>
      <c r="N18" s="73"/>
    </row>
    <row r="19" spans="1:14">
      <c r="A19" s="15">
        <v>2021</v>
      </c>
      <c r="B19" s="86">
        <v>13.468999999999999</v>
      </c>
      <c r="C19" s="86">
        <v>63.463999999999999</v>
      </c>
      <c r="D19" s="86">
        <v>10.616</v>
      </c>
      <c r="E19" s="86">
        <v>1.117</v>
      </c>
      <c r="F19" s="86">
        <v>4.2009999999999996</v>
      </c>
      <c r="G19" s="86">
        <v>3.8719999999999999</v>
      </c>
      <c r="H19" s="86">
        <v>96.739000000000004</v>
      </c>
      <c r="J19" s="73"/>
      <c r="K19" s="73"/>
      <c r="L19" s="73"/>
      <c r="M19" s="73"/>
      <c r="N19" s="73"/>
    </row>
    <row r="20" spans="1:14">
      <c r="A20" s="15">
        <v>2022</v>
      </c>
      <c r="B20" s="86">
        <v>214.798</v>
      </c>
      <c r="C20" s="86">
        <v>346.50400000000002</v>
      </c>
      <c r="D20" s="86">
        <v>94.831000000000003</v>
      </c>
      <c r="E20" s="86">
        <v>4.7530000000000001</v>
      </c>
      <c r="F20" s="86">
        <v>13.829000000000001</v>
      </c>
      <c r="G20" s="86">
        <v>22.908000000000001</v>
      </c>
      <c r="H20" s="86">
        <v>697.62400000000002</v>
      </c>
      <c r="J20" s="73"/>
      <c r="K20" s="73"/>
      <c r="L20" s="73"/>
      <c r="M20" s="73"/>
      <c r="N20" s="73"/>
    </row>
    <row r="21" spans="1:14">
      <c r="A21" s="15">
        <v>2023</v>
      </c>
      <c r="B21" s="86">
        <v>516.74900000000002</v>
      </c>
      <c r="C21" s="86">
        <v>513.96100000000001</v>
      </c>
      <c r="D21" s="86">
        <v>159.137</v>
      </c>
      <c r="E21" s="86">
        <v>10.907</v>
      </c>
      <c r="F21" s="86">
        <v>26.82</v>
      </c>
      <c r="G21" s="86">
        <v>44.567</v>
      </c>
      <c r="H21" s="86">
        <v>1272.1420000000001</v>
      </c>
      <c r="J21" s="73"/>
      <c r="K21" s="73"/>
      <c r="L21" s="73"/>
      <c r="M21" s="73"/>
      <c r="N21" s="73"/>
    </row>
    <row r="22" spans="1:14">
      <c r="A22" s="15">
        <v>2024</v>
      </c>
      <c r="B22" s="88">
        <v>583.22145609215499</v>
      </c>
      <c r="C22" s="88">
        <v>556.97553178985174</v>
      </c>
      <c r="D22" s="88">
        <v>173.18565798247712</v>
      </c>
      <c r="E22" s="88">
        <v>10.15575371337693</v>
      </c>
      <c r="F22" s="88">
        <v>29.420530572697441</v>
      </c>
      <c r="G22" s="88">
        <v>53.050519849441407</v>
      </c>
      <c r="H22" s="88">
        <v>1406.00945</v>
      </c>
      <c r="I22" s="47"/>
      <c r="J22" s="73"/>
      <c r="K22" s="73"/>
      <c r="L22" s="73"/>
      <c r="M22" s="73"/>
      <c r="N22" s="73"/>
    </row>
    <row r="23" spans="1:14">
      <c r="A23" s="15">
        <v>2025</v>
      </c>
      <c r="B23" s="88">
        <v>613.31344161106188</v>
      </c>
      <c r="C23" s="88">
        <v>582.03973072039503</v>
      </c>
      <c r="D23" s="88">
        <v>194.90643891098802</v>
      </c>
      <c r="E23" s="88">
        <v>11.4988495092433</v>
      </c>
      <c r="F23" s="88">
        <v>31.0746034682047</v>
      </c>
      <c r="G23" s="88">
        <v>56.339652080106802</v>
      </c>
      <c r="H23" s="88">
        <v>1489.1725163000001</v>
      </c>
      <c r="I23" s="47"/>
      <c r="J23" s="73"/>
      <c r="K23" s="73"/>
      <c r="L23" s="73"/>
      <c r="M23" s="73"/>
      <c r="N23" s="73"/>
    </row>
    <row r="24" spans="1:14">
      <c r="A24" s="15">
        <v>2026</v>
      </c>
      <c r="B24" s="88">
        <v>632.94998682802918</v>
      </c>
      <c r="C24" s="88">
        <v>603.13077136488903</v>
      </c>
      <c r="D24" s="88">
        <v>214.24314114604499</v>
      </c>
      <c r="E24" s="88">
        <v>12.5185685116399</v>
      </c>
      <c r="F24" s="88">
        <v>32.428166020805698</v>
      </c>
      <c r="G24" s="88">
        <v>58.665777815391202</v>
      </c>
      <c r="H24" s="88">
        <v>1553.9366116868</v>
      </c>
      <c r="I24" s="47"/>
      <c r="J24" s="73"/>
      <c r="K24" s="73"/>
      <c r="L24" s="73"/>
      <c r="M24" s="73"/>
      <c r="N24" s="73"/>
    </row>
    <row r="25" spans="1:14">
      <c r="A25" s="15">
        <v>2027</v>
      </c>
      <c r="B25" s="88">
        <v>650.79586211380104</v>
      </c>
      <c r="C25" s="88">
        <v>620.80440219174</v>
      </c>
      <c r="D25" s="88">
        <v>226.06461903824598</v>
      </c>
      <c r="E25" s="88">
        <v>13.209161231687</v>
      </c>
      <c r="F25" s="88">
        <v>33.464151831533897</v>
      </c>
      <c r="G25" s="88">
        <v>60.3280251942221</v>
      </c>
      <c r="H25" s="88">
        <v>1604.6664216012302</v>
      </c>
      <c r="I25" s="47"/>
      <c r="J25" s="73"/>
      <c r="K25" s="73"/>
      <c r="L25" s="73"/>
      <c r="M25" s="73"/>
      <c r="N25" s="73"/>
    </row>
    <row r="26" spans="1:14">
      <c r="A26" s="15">
        <v>2028</v>
      </c>
      <c r="B26" s="88">
        <v>668.06492672970739</v>
      </c>
      <c r="C26" s="88">
        <v>635.39379463776697</v>
      </c>
      <c r="D26" s="88">
        <v>232.57552537111999</v>
      </c>
      <c r="E26" s="88">
        <v>13.647294391101001</v>
      </c>
      <c r="F26" s="88">
        <v>34.348755627322198</v>
      </c>
      <c r="G26" s="88">
        <v>61.791874373689197</v>
      </c>
      <c r="H26" s="88">
        <v>1645.8221711307062</v>
      </c>
      <c r="I26" s="47"/>
      <c r="J26" s="73"/>
      <c r="K26" s="73"/>
      <c r="L26" s="73"/>
      <c r="M26" s="73"/>
      <c r="N26" s="73"/>
    </row>
    <row r="27" spans="1:14">
      <c r="A27" s="15">
        <v>2029</v>
      </c>
      <c r="B27" s="88">
        <v>684.82502482411383</v>
      </c>
      <c r="C27" s="88">
        <v>648.31258673940897</v>
      </c>
      <c r="D27" s="88">
        <v>238.71384848744898</v>
      </c>
      <c r="E27" s="88">
        <v>13.952476750878501</v>
      </c>
      <c r="F27" s="88">
        <v>35.164569495495996</v>
      </c>
      <c r="G27" s="88">
        <v>63.080511861163004</v>
      </c>
      <c r="H27" s="88">
        <v>1684.0494181585095</v>
      </c>
      <c r="I27" s="47"/>
      <c r="J27" s="73"/>
      <c r="K27" s="73"/>
      <c r="L27" s="73"/>
      <c r="M27" s="73"/>
      <c r="N27" s="73"/>
    </row>
    <row r="28" spans="1:14">
      <c r="A28" s="16"/>
      <c r="B28" s="39"/>
      <c r="C28" s="39"/>
      <c r="D28" s="39"/>
      <c r="E28" s="39"/>
      <c r="F28" s="39"/>
      <c r="G28" s="39"/>
      <c r="H28" s="39"/>
    </row>
    <row r="29" spans="1:14">
      <c r="A29" s="103" t="s">
        <v>10</v>
      </c>
      <c r="B29" s="104"/>
      <c r="C29" s="104"/>
      <c r="D29" s="104"/>
      <c r="E29" s="104"/>
      <c r="F29" s="104"/>
      <c r="G29" s="104"/>
      <c r="H29" s="105"/>
    </row>
    <row r="30" spans="1:14">
      <c r="A30" s="15">
        <v>2016</v>
      </c>
      <c r="B30" s="89">
        <f>B14/B13*100-100</f>
        <v>9.7155700463137862</v>
      </c>
      <c r="C30" s="89">
        <f t="shared" ref="C30:H30" si="0">C14/C13*100-100</f>
        <v>-1.5506047585697615</v>
      </c>
      <c r="D30" s="89">
        <f t="shared" si="0"/>
        <v>1.9742061017287398</v>
      </c>
      <c r="E30" s="89">
        <f t="shared" si="0"/>
        <v>-4.9500377865479948</v>
      </c>
      <c r="F30" s="89">
        <f t="shared" si="0"/>
        <v>-17.608044501497659</v>
      </c>
      <c r="G30" s="89">
        <f t="shared" si="0"/>
        <v>4.7536898600728534</v>
      </c>
      <c r="H30" s="89">
        <f t="shared" si="0"/>
        <v>2.5387888517402075</v>
      </c>
    </row>
    <row r="31" spans="1:14">
      <c r="A31" s="15">
        <v>2017</v>
      </c>
      <c r="B31" s="89">
        <f t="shared" ref="B31:H31" si="1">B15/B14*100-100</f>
        <v>3.0918524481504051</v>
      </c>
      <c r="C31" s="89">
        <f t="shared" si="1"/>
        <v>2.2521812357964848</v>
      </c>
      <c r="D31" s="89">
        <f t="shared" si="1"/>
        <v>6.2331206700849435</v>
      </c>
      <c r="E31" s="89">
        <f t="shared" si="1"/>
        <v>-4.7837802023057492</v>
      </c>
      <c r="F31" s="89">
        <f t="shared" si="1"/>
        <v>-23.939236561931963</v>
      </c>
      <c r="G31" s="89">
        <f t="shared" si="1"/>
        <v>-25.329784579555863</v>
      </c>
      <c r="H31" s="89">
        <f t="shared" si="1"/>
        <v>1.0679098480393776</v>
      </c>
    </row>
    <row r="32" spans="1:14">
      <c r="A32" s="15">
        <v>2018</v>
      </c>
      <c r="B32" s="89">
        <f t="shared" ref="B32:H32" si="2">B16/B15*100-100</f>
        <v>1.8995099229434942</v>
      </c>
      <c r="C32" s="89">
        <f t="shared" si="2"/>
        <v>0.98264113479444859</v>
      </c>
      <c r="D32" s="89">
        <f t="shared" si="2"/>
        <v>10.527697437503463</v>
      </c>
      <c r="E32" s="89">
        <f t="shared" si="2"/>
        <v>-28.720541844498044</v>
      </c>
      <c r="F32" s="89">
        <f t="shared" si="2"/>
        <v>-21.504899115769348</v>
      </c>
      <c r="G32" s="89">
        <f t="shared" si="2"/>
        <v>4.6783104615940374E-2</v>
      </c>
      <c r="H32" s="89">
        <f t="shared" si="2"/>
        <v>1.8679441801346996</v>
      </c>
    </row>
    <row r="33" spans="1:8">
      <c r="A33" s="15">
        <v>2019</v>
      </c>
      <c r="B33" s="89">
        <f t="shared" ref="B33:H33" si="3">B17/B16*100-100</f>
        <v>10.420590320932675</v>
      </c>
      <c r="C33" s="89">
        <f t="shared" si="3"/>
        <v>-0.58913562408528719</v>
      </c>
      <c r="D33" s="89">
        <f t="shared" si="3"/>
        <v>-2.3109199928330781</v>
      </c>
      <c r="E33" s="89">
        <f t="shared" si="3"/>
        <v>-11.259355678490081</v>
      </c>
      <c r="F33" s="89">
        <f t="shared" si="3"/>
        <v>7.6287404314544034</v>
      </c>
      <c r="G33" s="89">
        <f t="shared" si="3"/>
        <v>6.4263287982364403</v>
      </c>
      <c r="H33" s="89">
        <f t="shared" si="3"/>
        <v>3.5284577853739449</v>
      </c>
    </row>
    <row r="34" spans="1:8">
      <c r="A34" s="15">
        <v>2020</v>
      </c>
      <c r="B34" s="89">
        <f t="shared" ref="B34:H34" si="4">B18/B17*100-100</f>
        <v>-84.285521922722353</v>
      </c>
      <c r="C34" s="89">
        <f t="shared" si="4"/>
        <v>-83.365611900489611</v>
      </c>
      <c r="D34" s="89">
        <f t="shared" si="4"/>
        <v>-83.140182132269828</v>
      </c>
      <c r="E34" s="89">
        <f t="shared" si="4"/>
        <v>-80.630729739640628</v>
      </c>
      <c r="F34" s="89">
        <f t="shared" si="4"/>
        <v>-71.14281095934696</v>
      </c>
      <c r="G34" s="89">
        <f t="shared" si="4"/>
        <v>-72.149806465111411</v>
      </c>
      <c r="H34" s="89">
        <f t="shared" si="4"/>
        <v>-83.089629698342208</v>
      </c>
    </row>
    <row r="35" spans="1:8">
      <c r="A35" s="15">
        <v>2021</v>
      </c>
      <c r="B35" s="89">
        <f t="shared" ref="B35:H35" si="5">B19/B18*100-100</f>
        <v>-85.203453882321924</v>
      </c>
      <c r="C35" s="89">
        <f t="shared" si="5"/>
        <v>-28.539578876252676</v>
      </c>
      <c r="D35" s="89">
        <f t="shared" si="5"/>
        <v>-73.142408986262552</v>
      </c>
      <c r="E35" s="89">
        <f t="shared" si="5"/>
        <v>-57.705414615675885</v>
      </c>
      <c r="F35" s="89">
        <f t="shared" si="5"/>
        <v>-41.170704383139622</v>
      </c>
      <c r="G35" s="89">
        <f t="shared" si="5"/>
        <v>-70.911276387949812</v>
      </c>
      <c r="H35" s="89">
        <f t="shared" si="5"/>
        <v>-60.100553912652551</v>
      </c>
    </row>
    <row r="36" spans="1:8">
      <c r="A36" s="15">
        <v>2022</v>
      </c>
      <c r="B36" s="89">
        <f t="shared" ref="B36:H36" si="6">B20/B19*100-100</f>
        <v>1494.7583339520381</v>
      </c>
      <c r="C36" s="89">
        <f t="shared" si="6"/>
        <v>445.98512542543801</v>
      </c>
      <c r="D36" s="89">
        <f t="shared" si="6"/>
        <v>793.28372268274302</v>
      </c>
      <c r="E36" s="89">
        <f t="shared" si="6"/>
        <v>325.51477170993735</v>
      </c>
      <c r="F36" s="89">
        <f t="shared" si="6"/>
        <v>229.18352773149257</v>
      </c>
      <c r="G36" s="89">
        <f t="shared" si="6"/>
        <v>491.6322314049587</v>
      </c>
      <c r="H36" s="89">
        <f t="shared" si="6"/>
        <v>621.1403880544558</v>
      </c>
    </row>
    <row r="37" spans="1:8">
      <c r="A37" s="15">
        <v>2023</v>
      </c>
      <c r="B37" s="89">
        <f>B21/B20*100-100</f>
        <v>140.5744001340795</v>
      </c>
      <c r="C37" s="89">
        <f t="shared" ref="C37:H37" si="7">C21/C20*100-100</f>
        <v>48.327580633989783</v>
      </c>
      <c r="D37" s="89">
        <f t="shared" si="7"/>
        <v>67.811158798283259</v>
      </c>
      <c r="E37" s="89">
        <f t="shared" si="7"/>
        <v>129.47612034504522</v>
      </c>
      <c r="F37" s="89">
        <f t="shared" si="7"/>
        <v>93.940270446163851</v>
      </c>
      <c r="G37" s="89">
        <f t="shared" si="7"/>
        <v>94.547756242360748</v>
      </c>
      <c r="H37" s="89">
        <f t="shared" si="7"/>
        <v>82.353531415203605</v>
      </c>
    </row>
    <row r="38" spans="1:8">
      <c r="A38" s="15">
        <v>2024</v>
      </c>
      <c r="B38" s="90">
        <f>B22/B21*100-100</f>
        <v>12.863586788199882</v>
      </c>
      <c r="C38" s="90">
        <f t="shared" ref="C38:H38" si="8">C22/C21*100-100</f>
        <v>8.3692209700447506</v>
      </c>
      <c r="D38" s="90">
        <f t="shared" si="8"/>
        <v>8.8280274119011466</v>
      </c>
      <c r="E38" s="90">
        <f t="shared" si="8"/>
        <v>-6.8877444450634471</v>
      </c>
      <c r="F38" s="90">
        <f t="shared" si="8"/>
        <v>9.6962362889539122</v>
      </c>
      <c r="G38" s="90">
        <f t="shared" si="8"/>
        <v>19.035429464494811</v>
      </c>
      <c r="H38" s="90">
        <f t="shared" si="8"/>
        <v>10.522995860525015</v>
      </c>
    </row>
    <row r="39" spans="1:8">
      <c r="A39" s="15">
        <v>2025</v>
      </c>
      <c r="B39" s="90">
        <f>B23/B22*100-100</f>
        <v>5.159615649351565</v>
      </c>
      <c r="C39" s="90">
        <f t="shared" ref="C39:H39" si="9">C23/C22*100-100</f>
        <v>4.5000538623301907</v>
      </c>
      <c r="D39" s="90">
        <f t="shared" si="9"/>
        <v>12.541905133223324</v>
      </c>
      <c r="E39" s="90">
        <f t="shared" si="9"/>
        <v>13.224974076490994</v>
      </c>
      <c r="F39" s="90">
        <f t="shared" si="9"/>
        <v>5.6221722154876801</v>
      </c>
      <c r="G39" s="90">
        <f t="shared" si="9"/>
        <v>6.2000000000000455</v>
      </c>
      <c r="H39" s="90">
        <f t="shared" si="9"/>
        <v>5.91482982564591</v>
      </c>
    </row>
    <row r="40" spans="1:8">
      <c r="A40" s="15">
        <v>2026</v>
      </c>
      <c r="B40" s="90">
        <f t="shared" ref="B40:H40" si="10">B24/B23*100-100</f>
        <v>3.2017144717040082</v>
      </c>
      <c r="C40" s="90">
        <f t="shared" si="10"/>
        <v>3.6236427740747814</v>
      </c>
      <c r="D40" s="90">
        <f t="shared" si="10"/>
        <v>9.9210176652439088</v>
      </c>
      <c r="E40" s="90">
        <f t="shared" si="10"/>
        <v>8.8680089393021717</v>
      </c>
      <c r="F40" s="90">
        <f t="shared" si="10"/>
        <v>4.3558481896187402</v>
      </c>
      <c r="G40" s="90">
        <f t="shared" si="10"/>
        <v>4.1287541711776896</v>
      </c>
      <c r="H40" s="90">
        <f t="shared" si="10"/>
        <v>4.3489988351190334</v>
      </c>
    </row>
    <row r="41" spans="1:8">
      <c r="A41" s="15">
        <v>2027</v>
      </c>
      <c r="B41" s="90">
        <f t="shared" ref="B41:H41" si="11">B25/B24*100-100</f>
        <v>2.8194763657717772</v>
      </c>
      <c r="C41" s="90">
        <f t="shared" si="11"/>
        <v>2.9303148945386113</v>
      </c>
      <c r="D41" s="90">
        <f t="shared" si="11"/>
        <v>5.5177859272248782</v>
      </c>
      <c r="E41" s="90">
        <f t="shared" si="11"/>
        <v>5.5165470349503494</v>
      </c>
      <c r="F41" s="90">
        <f t="shared" si="11"/>
        <v>3.1947098397840961</v>
      </c>
      <c r="G41" s="90">
        <f t="shared" si="11"/>
        <v>2.8334191426927759</v>
      </c>
      <c r="H41" s="90">
        <f t="shared" si="11"/>
        <v>3.2645996968539777</v>
      </c>
    </row>
    <row r="42" spans="1:8">
      <c r="A42" s="15">
        <v>2028</v>
      </c>
      <c r="B42" s="90">
        <f t="shared" ref="B42:H42" si="12">B26/B25*100-100</f>
        <v>2.6535301806953555</v>
      </c>
      <c r="C42" s="90">
        <f t="shared" si="12"/>
        <v>2.3500787678887747</v>
      </c>
      <c r="D42" s="90">
        <f t="shared" si="12"/>
        <v>2.8801085108203068</v>
      </c>
      <c r="E42" s="90">
        <f t="shared" si="12"/>
        <v>3.3168885724778505</v>
      </c>
      <c r="F42" s="90">
        <f t="shared" si="12"/>
        <v>2.6434370733243071</v>
      </c>
      <c r="G42" s="90">
        <f t="shared" si="12"/>
        <v>2.4264828406935806</v>
      </c>
      <c r="H42" s="90">
        <f t="shared" si="12"/>
        <v>2.5647542053262669</v>
      </c>
    </row>
    <row r="43" spans="1:8">
      <c r="A43" s="15">
        <v>2029</v>
      </c>
      <c r="B43" s="90">
        <f t="shared" ref="B43:H43" si="13">B27/B26*100-100</f>
        <v>2.5087528807192285</v>
      </c>
      <c r="C43" s="90">
        <f t="shared" si="13"/>
        <v>2.0331945654280332</v>
      </c>
      <c r="D43" s="90">
        <f t="shared" si="13"/>
        <v>2.6392816297132242</v>
      </c>
      <c r="E43" s="90">
        <f t="shared" si="13"/>
        <v>2.236211449915686</v>
      </c>
      <c r="F43" s="90">
        <f t="shared" si="13"/>
        <v>2.3750900237121613</v>
      </c>
      <c r="G43" s="90">
        <f t="shared" si="13"/>
        <v>2.0854481281482435</v>
      </c>
      <c r="H43" s="90">
        <f t="shared" si="13"/>
        <v>2.3226839265107628</v>
      </c>
    </row>
    <row r="44" spans="1:8">
      <c r="A44" s="16"/>
      <c r="B44" s="11"/>
      <c r="C44" s="11"/>
      <c r="D44" s="11"/>
      <c r="E44" s="11"/>
      <c r="F44" s="11"/>
      <c r="G44" s="11"/>
      <c r="H44" s="11"/>
    </row>
    <row r="45" spans="1:8">
      <c r="A45" s="113" t="s">
        <v>11</v>
      </c>
      <c r="B45" s="114"/>
      <c r="C45" s="114"/>
      <c r="D45" s="114"/>
      <c r="E45" s="114"/>
      <c r="F45" s="114"/>
      <c r="G45" s="114"/>
      <c r="H45" s="115"/>
    </row>
    <row r="46" spans="1:8">
      <c r="A46" s="62" t="s">
        <v>53</v>
      </c>
      <c r="B46" s="89">
        <f>(B12/B7)^(1/5)*100-100</f>
        <v>0.66655061643952251</v>
      </c>
      <c r="C46" s="89">
        <f t="shared" ref="C46:H46" si="14">(C12/C7)^(1/5)*100-100</f>
        <v>3.8721757399234917</v>
      </c>
      <c r="D46" s="89">
        <f t="shared" si="14"/>
        <v>2.5099692176421513</v>
      </c>
      <c r="E46" s="89">
        <f t="shared" si="14"/>
        <v>4.5241448078251096</v>
      </c>
      <c r="F46" s="89">
        <f t="shared" si="14"/>
        <v>1.6427182394925097</v>
      </c>
      <c r="G46" s="89">
        <f t="shared" si="14"/>
        <v>5.3435700136124069</v>
      </c>
      <c r="H46" s="89">
        <f t="shared" si="14"/>
        <v>2.5052064676068397</v>
      </c>
    </row>
    <row r="47" spans="1:8">
      <c r="A47" s="62" t="s">
        <v>52</v>
      </c>
      <c r="B47" s="89">
        <f>(B17/B12)^(1/5)*100-100</f>
        <v>6.747171638368755</v>
      </c>
      <c r="C47" s="89">
        <f t="shared" ref="C47:H47" si="15">(C17/C12)^(1/5)*100-100</f>
        <v>1.0187327436974982</v>
      </c>
      <c r="D47" s="89">
        <f t="shared" si="15"/>
        <v>2.4028514605135314</v>
      </c>
      <c r="E47" s="89">
        <f t="shared" si="15"/>
        <v>-5.9160667529213811</v>
      </c>
      <c r="F47" s="89">
        <f t="shared" si="15"/>
        <v>-8.3127819485957275</v>
      </c>
      <c r="G47" s="89">
        <f t="shared" si="15"/>
        <v>-2.5466799724190423</v>
      </c>
      <c r="H47" s="89">
        <f t="shared" si="15"/>
        <v>2.8688636115145556</v>
      </c>
    </row>
    <row r="48" spans="1:8">
      <c r="A48" s="62" t="s">
        <v>51</v>
      </c>
      <c r="B48" s="91">
        <f>(B22/B17)^(1/5)*100-100</f>
        <v>0.13633466647553405</v>
      </c>
      <c r="C48" s="91">
        <f t="shared" ref="C48:H48" si="16">(C22/C17)^(1/5)*100-100</f>
        <v>0.85007263127474175</v>
      </c>
      <c r="D48" s="91">
        <f t="shared" si="16"/>
        <v>-5.8773405370873206</v>
      </c>
      <c r="E48" s="91">
        <f t="shared" si="16"/>
        <v>-5.7217736447686178</v>
      </c>
      <c r="F48" s="91">
        <f t="shared" si="16"/>
        <v>3.5211525115211231</v>
      </c>
      <c r="G48" s="91">
        <f t="shared" si="16"/>
        <v>2.1083916746856204</v>
      </c>
      <c r="H48" s="91">
        <f t="shared" si="16"/>
        <v>-0.39037019595721745</v>
      </c>
    </row>
    <row r="49" spans="1:8">
      <c r="A49" s="62" t="s">
        <v>50</v>
      </c>
      <c r="B49" s="91">
        <f>(B27/B22)^(1/5)*100-100</f>
        <v>3.2640670743863609</v>
      </c>
      <c r="C49" s="91">
        <f t="shared" ref="C49:H49" si="17">(C27/C22)^(1/5)*100-100</f>
        <v>3.0836214208152199</v>
      </c>
      <c r="D49" s="91">
        <f t="shared" si="17"/>
        <v>6.6284602983115519</v>
      </c>
      <c r="E49" s="91">
        <f t="shared" si="17"/>
        <v>6.5584340092081703</v>
      </c>
      <c r="F49" s="91">
        <f t="shared" si="17"/>
        <v>3.6313035035965555</v>
      </c>
      <c r="G49" s="91">
        <f t="shared" si="17"/>
        <v>3.5240164151598208</v>
      </c>
      <c r="H49" s="91">
        <f t="shared" si="17"/>
        <v>3.6748267759498106</v>
      </c>
    </row>
    <row r="50" spans="1:8">
      <c r="A50" s="92"/>
      <c r="B50" s="92"/>
      <c r="C50" s="92"/>
      <c r="D50" s="92"/>
      <c r="E50" s="92"/>
      <c r="F50" s="92"/>
      <c r="G50" s="92"/>
      <c r="H50" s="92"/>
    </row>
    <row r="51" spans="1:8">
      <c r="A51" s="13" t="s">
        <v>43</v>
      </c>
      <c r="B51" s="38"/>
      <c r="C51" s="38"/>
      <c r="D51" s="38"/>
      <c r="E51" s="38"/>
      <c r="F51" s="38"/>
      <c r="G51" s="38"/>
      <c r="H51" s="38"/>
    </row>
    <row r="52" spans="1:8">
      <c r="A52" s="37" t="s">
        <v>12</v>
      </c>
      <c r="B52" s="11"/>
      <c r="C52" s="11"/>
      <c r="D52" s="11"/>
      <c r="E52" s="11"/>
      <c r="F52" s="11"/>
      <c r="G52" s="11"/>
      <c r="H52" s="11"/>
    </row>
    <row r="53" spans="1:8" ht="15">
      <c r="A53" s="37" t="s">
        <v>40</v>
      </c>
      <c r="B53" s="11"/>
      <c r="C53" s="11"/>
      <c r="D53" s="11"/>
      <c r="E53" s="11"/>
      <c r="F53" s="11"/>
      <c r="G53" s="11"/>
      <c r="H53" s="11"/>
    </row>
    <row r="54" spans="1:8">
      <c r="A54" s="36"/>
      <c r="B54" s="11"/>
      <c r="C54" s="11"/>
      <c r="D54" s="11"/>
      <c r="E54" s="11"/>
      <c r="F54" s="11"/>
      <c r="G54" s="11"/>
      <c r="H54" s="11"/>
    </row>
    <row r="55" spans="1:8">
      <c r="A55" s="36"/>
      <c r="B55" s="11"/>
      <c r="C55" s="11"/>
      <c r="D55" s="11"/>
      <c r="E55" s="11"/>
      <c r="F55" s="11"/>
      <c r="G55" s="11"/>
      <c r="H55" s="11"/>
    </row>
    <row r="56" spans="1:8">
      <c r="A56" s="26"/>
      <c r="B56" s="11"/>
      <c r="C56" s="11"/>
      <c r="D56" s="11"/>
      <c r="E56" s="11"/>
      <c r="F56" s="11"/>
      <c r="G56" s="11"/>
      <c r="H56" s="11"/>
    </row>
    <row r="57" spans="1:8">
      <c r="A57" s="25"/>
      <c r="B57" s="35"/>
      <c r="C57" s="35"/>
      <c r="D57" s="35"/>
      <c r="E57" s="35"/>
      <c r="F57" s="35"/>
      <c r="G57" s="35"/>
    </row>
    <row r="58" spans="1:8">
      <c r="B58" s="34"/>
      <c r="C58" s="34"/>
      <c r="D58" s="34"/>
      <c r="E58" s="34"/>
      <c r="F58" s="34"/>
      <c r="G58" s="34"/>
    </row>
    <row r="59" spans="1:8">
      <c r="B59" s="33"/>
      <c r="C59" s="33"/>
      <c r="D59" s="33"/>
    </row>
    <row r="60" spans="1:8">
      <c r="B60" s="32"/>
      <c r="C60" s="32"/>
      <c r="D60" s="32"/>
      <c r="E60" s="32"/>
      <c r="F60" s="32"/>
      <c r="G60" s="32"/>
    </row>
    <row r="61" spans="1:8">
      <c r="B61" s="32"/>
      <c r="C61" s="32"/>
      <c r="D61" s="32"/>
      <c r="E61" s="32"/>
      <c r="F61" s="32"/>
      <c r="G61" s="32"/>
    </row>
    <row r="62" spans="1:8">
      <c r="B62" s="32"/>
      <c r="C62" s="32"/>
      <c r="D62" s="32"/>
      <c r="E62" s="32"/>
      <c r="F62" s="32"/>
      <c r="G62" s="32"/>
    </row>
    <row r="63" spans="1:8">
      <c r="B63" s="31"/>
      <c r="C63" s="31"/>
      <c r="D63" s="31"/>
      <c r="E63" s="31"/>
      <c r="F63" s="31"/>
      <c r="G63" s="31"/>
      <c r="H63" s="31"/>
    </row>
    <row r="64" spans="1:8">
      <c r="B64" s="31"/>
      <c r="C64" s="31"/>
      <c r="D64" s="31"/>
      <c r="E64" s="31"/>
      <c r="F64" s="31"/>
      <c r="G64" s="31"/>
      <c r="H64" s="31"/>
    </row>
    <row r="65" spans="2:8">
      <c r="B65" s="30"/>
      <c r="C65" s="30"/>
      <c r="D65" s="30"/>
      <c r="E65" s="30"/>
      <c r="F65" s="30"/>
      <c r="G65" s="30"/>
      <c r="H65" s="30"/>
    </row>
    <row r="66" spans="2:8">
      <c r="B66" s="30"/>
      <c r="C66" s="30"/>
      <c r="D66" s="30"/>
      <c r="E66" s="30"/>
      <c r="F66" s="30"/>
      <c r="G66" s="30"/>
      <c r="H66" s="30"/>
    </row>
    <row r="67" spans="2:8">
      <c r="B67" s="29"/>
      <c r="C67" s="29"/>
      <c r="D67" s="29"/>
      <c r="E67" s="29"/>
      <c r="F67" s="29"/>
      <c r="G67" s="29"/>
    </row>
    <row r="68" spans="2:8">
      <c r="B68" s="29"/>
      <c r="C68" s="29"/>
      <c r="D68" s="29"/>
      <c r="E68" s="29"/>
      <c r="F68" s="29"/>
      <c r="G68" s="29"/>
    </row>
    <row r="69" spans="2:8">
      <c r="B69" s="29"/>
      <c r="C69" s="29"/>
      <c r="D69" s="29"/>
      <c r="E69" s="29"/>
      <c r="F69" s="29"/>
      <c r="G69" s="29"/>
    </row>
    <row r="70" spans="2:8">
      <c r="B70" s="29"/>
      <c r="C70" s="29"/>
      <c r="D70" s="29"/>
      <c r="E70" s="29"/>
      <c r="F70" s="29"/>
      <c r="G70" s="29"/>
    </row>
    <row r="71" spans="2:8">
      <c r="B71" s="29"/>
      <c r="C71" s="29"/>
      <c r="D71" s="29"/>
      <c r="E71" s="29"/>
      <c r="F71" s="29"/>
      <c r="G71" s="29"/>
    </row>
    <row r="72" spans="2:8">
      <c r="B72" s="29"/>
      <c r="C72" s="29"/>
      <c r="D72" s="29"/>
      <c r="E72" s="29"/>
      <c r="F72" s="29"/>
      <c r="G72" s="29"/>
    </row>
    <row r="73" spans="2:8">
      <c r="B73" s="29"/>
      <c r="C73" s="29"/>
      <c r="D73" s="29"/>
      <c r="E73" s="29"/>
      <c r="F73" s="29"/>
      <c r="G73" s="29"/>
    </row>
    <row r="74" spans="2:8">
      <c r="B74" s="29"/>
      <c r="C74" s="29"/>
      <c r="D74" s="29"/>
      <c r="E74" s="29"/>
      <c r="F74" s="29"/>
      <c r="G74" s="29"/>
    </row>
    <row r="75" spans="2:8">
      <c r="B75" s="29"/>
      <c r="C75" s="29"/>
      <c r="D75" s="29"/>
      <c r="E75" s="29"/>
      <c r="F75" s="29"/>
      <c r="G75" s="29"/>
    </row>
    <row r="76" spans="2:8">
      <c r="B76" s="29"/>
      <c r="C76" s="29"/>
      <c r="D76" s="29"/>
      <c r="E76" s="29"/>
      <c r="F76" s="29"/>
      <c r="G76" s="29"/>
    </row>
    <row r="77" spans="2:8">
      <c r="B77" s="29"/>
      <c r="C77" s="29"/>
      <c r="D77" s="29"/>
      <c r="E77" s="29"/>
      <c r="F77" s="29"/>
      <c r="G77" s="29"/>
    </row>
    <row r="78" spans="2:8">
      <c r="B78" s="29"/>
      <c r="C78" s="29"/>
      <c r="D78" s="29"/>
      <c r="E78" s="29"/>
      <c r="F78" s="29"/>
      <c r="G78" s="29"/>
    </row>
    <row r="79" spans="2:8">
      <c r="B79" s="29"/>
      <c r="C79" s="29"/>
      <c r="D79" s="29"/>
      <c r="E79" s="29"/>
      <c r="F79" s="29"/>
      <c r="G79" s="29"/>
    </row>
    <row r="80" spans="2:8">
      <c r="B80" s="29"/>
      <c r="C80" s="29"/>
      <c r="D80" s="29"/>
      <c r="E80" s="29"/>
      <c r="F80" s="29"/>
      <c r="G80" s="29"/>
    </row>
    <row r="83" spans="2:7">
      <c r="B83" s="28"/>
      <c r="C83" s="28"/>
      <c r="D83" s="28"/>
      <c r="E83" s="28"/>
      <c r="F83" s="28"/>
      <c r="G83" s="28"/>
    </row>
  </sheetData>
  <mergeCells count="2">
    <mergeCell ref="A29:H29"/>
    <mergeCell ref="A45:H45"/>
  </mergeCells>
  <pageMargins left="0.7" right="0.7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1C1F7A-5483-486E-875C-C8BD59E4C744}">
  <dimension ref="A1:AO83"/>
  <sheetViews>
    <sheetView workbookViewId="0">
      <pane xSplit="1" ySplit="6" topLeftCell="B7" activePane="bottomRight" state="frozen"/>
      <selection activeCell="C34" sqref="C34"/>
      <selection pane="topRight" activeCell="C34" sqref="C34"/>
      <selection pane="bottomLeft" activeCell="C34" sqref="C34"/>
      <selection pane="bottomRight" activeCell="C34" sqref="C34"/>
    </sheetView>
  </sheetViews>
  <sheetFormatPr defaultRowHeight="14.25"/>
  <cols>
    <col min="1" max="1" width="16.5" style="2" customWidth="1"/>
    <col min="2" max="7" width="14.5" style="27" customWidth="1"/>
    <col min="8" max="8" width="8.19921875" style="27" customWidth="1"/>
    <col min="9" max="11" width="10.5" style="26" customWidth="1"/>
    <col min="12" max="41" width="9.19921875" style="26"/>
  </cols>
  <sheetData>
    <row r="1" spans="1:12" ht="68.650000000000006" customHeight="1">
      <c r="A1" s="25"/>
      <c r="B1" s="1"/>
      <c r="C1" s="26"/>
      <c r="D1" s="26"/>
      <c r="E1" s="26"/>
      <c r="F1" s="26"/>
      <c r="G1" s="26"/>
      <c r="H1" s="26"/>
    </row>
    <row r="2" spans="1:12" s="26" customFormat="1">
      <c r="A2" s="44"/>
      <c r="B2" s="27"/>
      <c r="C2" s="27"/>
      <c r="D2" s="27"/>
      <c r="E2" s="27"/>
      <c r="F2" s="27"/>
      <c r="G2" s="27"/>
      <c r="H2" s="27"/>
    </row>
    <row r="3" spans="1:12" ht="22.5">
      <c r="A3" s="43" t="s">
        <v>58</v>
      </c>
      <c r="B3" s="42" t="s">
        <v>68</v>
      </c>
      <c r="C3" s="42"/>
      <c r="D3" s="41"/>
      <c r="E3" s="41"/>
      <c r="F3" s="41"/>
      <c r="G3" s="41"/>
      <c r="H3" s="41"/>
    </row>
    <row r="4" spans="1:12">
      <c r="A4" s="25"/>
      <c r="B4" s="40"/>
      <c r="C4" s="40"/>
      <c r="D4" s="40"/>
      <c r="E4" s="40"/>
      <c r="F4" s="40"/>
      <c r="G4" s="40"/>
      <c r="H4" s="40"/>
    </row>
    <row r="5" spans="1:12">
      <c r="A5" s="19"/>
      <c r="B5" s="45" t="s">
        <v>34</v>
      </c>
      <c r="C5" s="45" t="s">
        <v>35</v>
      </c>
      <c r="D5" s="45" t="s">
        <v>36</v>
      </c>
      <c r="E5" s="45" t="s">
        <v>37</v>
      </c>
      <c r="F5" s="45" t="s">
        <v>38</v>
      </c>
      <c r="G5" s="45" t="s">
        <v>39</v>
      </c>
      <c r="H5" s="45" t="s">
        <v>31</v>
      </c>
    </row>
    <row r="6" spans="1:12">
      <c r="A6" s="17"/>
      <c r="B6" s="46" t="s">
        <v>8</v>
      </c>
      <c r="C6" s="46" t="s">
        <v>8</v>
      </c>
      <c r="D6" s="46" t="s">
        <v>8</v>
      </c>
      <c r="E6" s="46" t="s">
        <v>8</v>
      </c>
      <c r="F6" s="46" t="s">
        <v>8</v>
      </c>
      <c r="G6" s="46" t="s">
        <v>8</v>
      </c>
      <c r="H6" s="46" t="s">
        <v>8</v>
      </c>
    </row>
    <row r="7" spans="1:12">
      <c r="A7" s="15">
        <v>2009</v>
      </c>
      <c r="B7" s="86">
        <v>160.971</v>
      </c>
      <c r="C7" s="86">
        <v>65.052000000000007</v>
      </c>
      <c r="D7" s="86">
        <v>46.634</v>
      </c>
      <c r="E7" s="86">
        <v>66.736000000000004</v>
      </c>
      <c r="F7" s="86">
        <v>6.9290000000000003</v>
      </c>
      <c r="G7" s="86">
        <v>16.311</v>
      </c>
      <c r="H7" s="86">
        <v>362.63299999999998</v>
      </c>
    </row>
    <row r="8" spans="1:12">
      <c r="A8" s="15">
        <v>2010</v>
      </c>
      <c r="B8" s="86">
        <v>202.11699999999999</v>
      </c>
      <c r="C8" s="86">
        <v>83.097999999999999</v>
      </c>
      <c r="D8" s="86">
        <v>55.915999999999997</v>
      </c>
      <c r="E8" s="86">
        <v>82.436000000000007</v>
      </c>
      <c r="F8" s="86">
        <v>8.8580000000000005</v>
      </c>
      <c r="G8" s="86">
        <v>19.390999999999998</v>
      </c>
      <c r="H8" s="86">
        <v>451.81599999999997</v>
      </c>
    </row>
    <row r="9" spans="1:12">
      <c r="A9" s="15">
        <v>2011</v>
      </c>
      <c r="B9" s="86">
        <v>248.399</v>
      </c>
      <c r="C9" s="86">
        <v>96.126000000000005</v>
      </c>
      <c r="D9" s="86">
        <v>70.224000000000004</v>
      </c>
      <c r="E9" s="86">
        <v>90.281000000000006</v>
      </c>
      <c r="F9" s="86">
        <v>11.000999999999999</v>
      </c>
      <c r="G9" s="86">
        <v>24.513000000000002</v>
      </c>
      <c r="H9" s="86">
        <v>540.54300000000001</v>
      </c>
    </row>
    <row r="10" spans="1:12">
      <c r="A10" s="15">
        <v>2012</v>
      </c>
      <c r="B10" s="86">
        <v>313.67200000000003</v>
      </c>
      <c r="C10" s="86">
        <v>115.212</v>
      </c>
      <c r="D10" s="86">
        <v>66.611999999999995</v>
      </c>
      <c r="E10" s="86">
        <v>93.078000000000003</v>
      </c>
      <c r="F10" s="86">
        <v>14.923999999999999</v>
      </c>
      <c r="G10" s="86">
        <v>24.550999999999998</v>
      </c>
      <c r="H10" s="86">
        <v>628.04899999999998</v>
      </c>
    </row>
    <row r="11" spans="1:12">
      <c r="A11" s="15">
        <v>2013</v>
      </c>
      <c r="B11" s="86">
        <v>383.48500000000001</v>
      </c>
      <c r="C11" s="86">
        <v>135.89699999999999</v>
      </c>
      <c r="D11" s="86">
        <v>65.335999999999999</v>
      </c>
      <c r="E11" s="86">
        <v>97.24</v>
      </c>
      <c r="F11" s="86">
        <v>13.75</v>
      </c>
      <c r="G11" s="86">
        <v>24.995000000000001</v>
      </c>
      <c r="H11" s="86">
        <v>720.70299999999997</v>
      </c>
    </row>
    <row r="12" spans="1:12">
      <c r="A12" s="15">
        <v>2014</v>
      </c>
      <c r="B12" s="86">
        <v>462.02600000000001</v>
      </c>
      <c r="C12" s="86">
        <v>175.41300000000001</v>
      </c>
      <c r="D12" s="86">
        <v>65.040999999999997</v>
      </c>
      <c r="E12" s="86">
        <v>103.11</v>
      </c>
      <c r="F12" s="86">
        <v>20.446000000000002</v>
      </c>
      <c r="G12" s="86">
        <v>24.984000000000002</v>
      </c>
      <c r="H12" s="86">
        <v>851.02</v>
      </c>
    </row>
    <row r="13" spans="1:12">
      <c r="A13" s="15">
        <v>2015</v>
      </c>
      <c r="B13" s="86">
        <v>562.29600000000005</v>
      </c>
      <c r="C13" s="86">
        <v>208.363</v>
      </c>
      <c r="D13" s="86">
        <v>63.551000000000002</v>
      </c>
      <c r="E13" s="87">
        <v>132.47499999999999</v>
      </c>
      <c r="F13" s="86">
        <v>34.173999999999999</v>
      </c>
      <c r="G13" s="86">
        <v>31.055</v>
      </c>
      <c r="H13" s="86">
        <v>1031.914</v>
      </c>
    </row>
    <row r="14" spans="1:12">
      <c r="A14" s="15">
        <v>2016</v>
      </c>
      <c r="B14" s="86">
        <v>703.09299999999996</v>
      </c>
      <c r="C14" s="86">
        <v>212.34700000000001</v>
      </c>
      <c r="D14" s="86">
        <v>66.700999999999993</v>
      </c>
      <c r="E14" s="86">
        <v>162.62</v>
      </c>
      <c r="F14" s="86">
        <v>27.196000000000002</v>
      </c>
      <c r="G14" s="86">
        <v>36.292999999999999</v>
      </c>
      <c r="H14" s="86">
        <v>1208.25</v>
      </c>
      <c r="L14" s="47"/>
    </row>
    <row r="15" spans="1:12">
      <c r="A15" s="15">
        <v>2017</v>
      </c>
      <c r="B15" s="86">
        <v>756.85199999999998</v>
      </c>
      <c r="C15" s="86">
        <v>245.08199999999999</v>
      </c>
      <c r="D15" s="86">
        <v>83.557000000000002</v>
      </c>
      <c r="E15" s="86">
        <v>208.17699999999999</v>
      </c>
      <c r="F15" s="86">
        <v>26.981000000000002</v>
      </c>
      <c r="G15" s="86">
        <v>36.241</v>
      </c>
      <c r="H15" s="86">
        <v>1356.8910000000001</v>
      </c>
      <c r="L15" s="47"/>
    </row>
    <row r="16" spans="1:12">
      <c r="A16" s="15">
        <v>2018</v>
      </c>
      <c r="B16" s="86">
        <v>779.01900000000001</v>
      </c>
      <c r="C16" s="86">
        <v>266.77199999999999</v>
      </c>
      <c r="D16" s="86">
        <v>72.543000000000006</v>
      </c>
      <c r="E16" s="86">
        <v>255.92699999999999</v>
      </c>
      <c r="F16" s="86">
        <v>19.960999999999999</v>
      </c>
      <c r="G16" s="86">
        <v>37.97</v>
      </c>
      <c r="H16" s="86">
        <v>1432.192</v>
      </c>
      <c r="L16" s="47"/>
    </row>
    <row r="17" spans="1:14">
      <c r="A17" s="15">
        <v>2019</v>
      </c>
      <c r="B17" s="86">
        <v>758.55100000000004</v>
      </c>
      <c r="C17" s="86">
        <v>274.08800000000002</v>
      </c>
      <c r="D17" s="86">
        <v>72.245999999999995</v>
      </c>
      <c r="E17" s="86">
        <v>275.39100000000002</v>
      </c>
      <c r="F17" s="86">
        <v>21.431999999999999</v>
      </c>
      <c r="G17" s="86">
        <v>36.957000000000001</v>
      </c>
      <c r="H17" s="86">
        <v>1438.6659999999999</v>
      </c>
      <c r="L17" s="47"/>
    </row>
    <row r="18" spans="1:14">
      <c r="A18" s="15">
        <v>2020</v>
      </c>
      <c r="B18" s="86">
        <v>96.245999999999995</v>
      </c>
      <c r="C18" s="86">
        <v>34.468000000000004</v>
      </c>
      <c r="D18" s="86">
        <v>5.0250000000000004</v>
      </c>
      <c r="E18" s="87">
        <v>61.622</v>
      </c>
      <c r="F18" s="86">
        <v>5.173</v>
      </c>
      <c r="G18" s="86">
        <v>5.1609999999999996</v>
      </c>
      <c r="H18" s="86">
        <v>207.696</v>
      </c>
      <c r="J18" s="73"/>
      <c r="K18" s="73"/>
      <c r="L18" s="73"/>
      <c r="M18" s="73"/>
      <c r="N18" s="73"/>
    </row>
    <row r="19" spans="1:14">
      <c r="A19" s="15">
        <v>2021</v>
      </c>
      <c r="B19" s="86">
        <v>0.14399999999999999</v>
      </c>
      <c r="C19" s="86">
        <v>3.4039999999999999</v>
      </c>
      <c r="D19" s="86">
        <v>0.49099999999999999</v>
      </c>
      <c r="E19" s="86">
        <v>1.2070000000000001</v>
      </c>
      <c r="F19" s="86">
        <v>0.36299999999999999</v>
      </c>
      <c r="G19" s="86">
        <v>0.92200000000000004</v>
      </c>
      <c r="H19" s="86">
        <v>6.5309999999999997</v>
      </c>
      <c r="J19" s="73"/>
      <c r="K19" s="73"/>
      <c r="L19" s="73"/>
      <c r="M19" s="73"/>
      <c r="N19" s="73"/>
    </row>
    <row r="20" spans="1:14">
      <c r="A20" s="15">
        <v>2022</v>
      </c>
      <c r="B20" s="86">
        <v>6.3</v>
      </c>
      <c r="C20" s="86">
        <v>34.478000000000002</v>
      </c>
      <c r="D20" s="86">
        <v>5.5380000000000003</v>
      </c>
      <c r="E20" s="86">
        <v>36.116</v>
      </c>
      <c r="F20" s="86">
        <v>2.7810000000000001</v>
      </c>
      <c r="G20" s="86">
        <v>4.0490000000000004</v>
      </c>
      <c r="H20" s="86">
        <v>89.262</v>
      </c>
      <c r="J20" s="73"/>
      <c r="K20" s="73"/>
      <c r="L20" s="73"/>
      <c r="M20" s="73"/>
      <c r="N20" s="73"/>
    </row>
    <row r="21" spans="1:14">
      <c r="A21" s="15">
        <v>2023</v>
      </c>
      <c r="B21" s="86">
        <v>165.88</v>
      </c>
      <c r="C21" s="86">
        <v>166.83099999999999</v>
      </c>
      <c r="D21" s="86">
        <v>40.575000000000003</v>
      </c>
      <c r="E21" s="86">
        <v>128.58799999999999</v>
      </c>
      <c r="F21" s="86">
        <v>15.734</v>
      </c>
      <c r="G21" s="86">
        <v>18.187999999999999</v>
      </c>
      <c r="H21" s="86">
        <v>535.79600000000005</v>
      </c>
      <c r="J21" s="73"/>
      <c r="K21" s="73"/>
      <c r="L21" s="73"/>
      <c r="M21" s="73"/>
      <c r="N21" s="73"/>
    </row>
    <row r="22" spans="1:14">
      <c r="A22" s="15">
        <v>2024</v>
      </c>
      <c r="B22" s="88">
        <v>376.00328390182693</v>
      </c>
      <c r="C22" s="88">
        <v>229.56852087623767</v>
      </c>
      <c r="D22" s="88">
        <v>56.743910065103897</v>
      </c>
      <c r="E22" s="88">
        <v>196.59493884468995</v>
      </c>
      <c r="F22" s="88">
        <v>22.843512469453152</v>
      </c>
      <c r="G22" s="88">
        <v>27.24933384268834</v>
      </c>
      <c r="H22" s="88">
        <v>909.00350000000003</v>
      </c>
      <c r="I22" s="47"/>
      <c r="J22" s="73"/>
      <c r="K22" s="73"/>
      <c r="L22" s="73"/>
      <c r="M22" s="73"/>
      <c r="N22" s="73"/>
    </row>
    <row r="23" spans="1:14">
      <c r="A23" s="15">
        <v>2025</v>
      </c>
      <c r="B23" s="88">
        <v>536.34265653805335</v>
      </c>
      <c r="C23" s="88">
        <v>260.70544894401502</v>
      </c>
      <c r="D23" s="88">
        <v>65.664386643372097</v>
      </c>
      <c r="E23" s="88">
        <v>220.38501509948102</v>
      </c>
      <c r="F23" s="88">
        <v>27.541153888527099</v>
      </c>
      <c r="G23" s="88">
        <v>33.162439286551702</v>
      </c>
      <c r="H23" s="88">
        <v>1143.8009003999998</v>
      </c>
      <c r="I23" s="47"/>
      <c r="J23" s="73"/>
      <c r="K23" s="73"/>
      <c r="L23" s="73"/>
      <c r="M23" s="73"/>
      <c r="N23" s="73"/>
    </row>
    <row r="24" spans="1:14">
      <c r="A24" s="15">
        <v>2026</v>
      </c>
      <c r="B24" s="88">
        <v>660.88460218177249</v>
      </c>
      <c r="C24" s="88">
        <v>281.51630120636804</v>
      </c>
      <c r="D24" s="88">
        <v>75.208359508058692</v>
      </c>
      <c r="E24" s="88">
        <v>240.18584657923</v>
      </c>
      <c r="F24" s="88">
        <v>31.1378135079371</v>
      </c>
      <c r="G24" s="88">
        <v>37.2481583366338</v>
      </c>
      <c r="H24" s="88">
        <v>1326.1812813200002</v>
      </c>
      <c r="I24" s="47"/>
      <c r="J24" s="73"/>
      <c r="K24" s="73"/>
      <c r="L24" s="73"/>
      <c r="M24" s="73"/>
      <c r="N24" s="73"/>
    </row>
    <row r="25" spans="1:14">
      <c r="A25" s="15">
        <v>2027</v>
      </c>
      <c r="B25" s="88">
        <v>762.24410336298058</v>
      </c>
      <c r="C25" s="88">
        <v>302.09735598960799</v>
      </c>
      <c r="D25" s="88">
        <v>83.069803157066403</v>
      </c>
      <c r="E25" s="88">
        <v>258.53117830003799</v>
      </c>
      <c r="F25" s="88">
        <v>33.973220131921295</v>
      </c>
      <c r="G25" s="88">
        <v>39.6338049118417</v>
      </c>
      <c r="H25" s="88">
        <v>1479.5490658534561</v>
      </c>
      <c r="I25" s="47"/>
      <c r="J25" s="73"/>
      <c r="K25" s="73"/>
      <c r="L25" s="73"/>
      <c r="M25" s="73"/>
      <c r="N25" s="73"/>
    </row>
    <row r="26" spans="1:14">
      <c r="A26" s="15">
        <v>2028</v>
      </c>
      <c r="B26" s="88">
        <v>846.01326047737609</v>
      </c>
      <c r="C26" s="88">
        <v>319.40635463700499</v>
      </c>
      <c r="D26" s="88">
        <v>88.800105708605599</v>
      </c>
      <c r="E26" s="88">
        <v>275.46304310654</v>
      </c>
      <c r="F26" s="88">
        <v>35.543655377461995</v>
      </c>
      <c r="G26" s="88">
        <v>41.364957127962697</v>
      </c>
      <c r="H26" s="88">
        <v>1606.5915764349515</v>
      </c>
      <c r="I26" s="47"/>
      <c r="J26" s="73"/>
      <c r="K26" s="73"/>
      <c r="L26" s="73"/>
      <c r="M26" s="73"/>
      <c r="N26" s="73"/>
    </row>
    <row r="27" spans="1:14">
      <c r="A27" s="15">
        <v>2029</v>
      </c>
      <c r="B27" s="88">
        <v>925.84411835388119</v>
      </c>
      <c r="C27" s="88">
        <v>332.677622368855</v>
      </c>
      <c r="D27" s="88">
        <v>93.058355725532607</v>
      </c>
      <c r="E27" s="88">
        <v>288.62122834370399</v>
      </c>
      <c r="F27" s="88">
        <v>36.8895146723221</v>
      </c>
      <c r="G27" s="88">
        <v>42.921267756057595</v>
      </c>
      <c r="H27" s="88">
        <v>1720.0123072203526</v>
      </c>
      <c r="I27" s="47"/>
      <c r="J27" s="73"/>
      <c r="K27" s="73"/>
      <c r="L27" s="73"/>
      <c r="M27" s="73"/>
      <c r="N27" s="73"/>
    </row>
    <row r="28" spans="1:14">
      <c r="A28" s="16"/>
      <c r="B28" s="39"/>
      <c r="C28" s="39"/>
      <c r="D28" s="39"/>
      <c r="E28" s="39"/>
      <c r="F28" s="39"/>
      <c r="G28" s="39"/>
      <c r="H28" s="39"/>
    </row>
    <row r="29" spans="1:14">
      <c r="A29" s="103" t="s">
        <v>10</v>
      </c>
      <c r="B29" s="104"/>
      <c r="C29" s="104"/>
      <c r="D29" s="104"/>
      <c r="E29" s="104"/>
      <c r="F29" s="104"/>
      <c r="G29" s="104"/>
      <c r="H29" s="105"/>
    </row>
    <row r="30" spans="1:14">
      <c r="A30" s="15">
        <v>2016</v>
      </c>
      <c r="B30" s="89">
        <f>B14/B13*100-100</f>
        <v>25.039658827379156</v>
      </c>
      <c r="C30" s="89">
        <f t="shared" ref="C30:H30" si="0">C14/C13*100-100</f>
        <v>1.9120477244040472</v>
      </c>
      <c r="D30" s="89">
        <f t="shared" si="0"/>
        <v>4.9566489905744788</v>
      </c>
      <c r="E30" s="89">
        <f t="shared" si="0"/>
        <v>22.755236837139094</v>
      </c>
      <c r="F30" s="89">
        <f t="shared" si="0"/>
        <v>-20.419032012641182</v>
      </c>
      <c r="G30" s="89">
        <f t="shared" si="0"/>
        <v>16.866849138625014</v>
      </c>
      <c r="H30" s="89">
        <f t="shared" si="0"/>
        <v>17.088245725903505</v>
      </c>
    </row>
    <row r="31" spans="1:14">
      <c r="A31" s="15">
        <v>2017</v>
      </c>
      <c r="B31" s="89">
        <f t="shared" ref="B31:H31" si="1">B15/B14*100-100</f>
        <v>7.6460724256961754</v>
      </c>
      <c r="C31" s="89">
        <f t="shared" si="1"/>
        <v>15.415805262141674</v>
      </c>
      <c r="D31" s="89">
        <f t="shared" si="1"/>
        <v>25.270985442497135</v>
      </c>
      <c r="E31" s="89">
        <f t="shared" si="1"/>
        <v>28.014389374000729</v>
      </c>
      <c r="F31" s="89">
        <f t="shared" si="1"/>
        <v>-0.79055743491689157</v>
      </c>
      <c r="G31" s="89">
        <f t="shared" si="1"/>
        <v>-0.14327831813297109</v>
      </c>
      <c r="H31" s="89">
        <f t="shared" si="1"/>
        <v>12.302172563625092</v>
      </c>
    </row>
    <row r="32" spans="1:14">
      <c r="A32" s="15">
        <v>2018</v>
      </c>
      <c r="B32" s="89">
        <f t="shared" ref="B32:H32" si="2">B16/B15*100-100</f>
        <v>2.9288420985872961</v>
      </c>
      <c r="C32" s="89">
        <f t="shared" si="2"/>
        <v>8.8500991504884041</v>
      </c>
      <c r="D32" s="89">
        <f t="shared" si="2"/>
        <v>-13.18142106585924</v>
      </c>
      <c r="E32" s="89">
        <f t="shared" si="2"/>
        <v>22.937212083947784</v>
      </c>
      <c r="F32" s="89">
        <f t="shared" si="2"/>
        <v>-26.018309180534459</v>
      </c>
      <c r="G32" s="89">
        <f t="shared" si="2"/>
        <v>4.7708396567423677</v>
      </c>
      <c r="H32" s="89">
        <f t="shared" si="2"/>
        <v>5.5495246117779544</v>
      </c>
    </row>
    <row r="33" spans="1:8">
      <c r="A33" s="15">
        <v>2019</v>
      </c>
      <c r="B33" s="89">
        <f t="shared" ref="B33:H33" si="3">B17/B16*100-100</f>
        <v>-2.6274070337180433</v>
      </c>
      <c r="C33" s="89">
        <f t="shared" si="3"/>
        <v>2.742416745385583</v>
      </c>
      <c r="D33" s="89">
        <f t="shared" si="3"/>
        <v>-0.40941234853811181</v>
      </c>
      <c r="E33" s="89">
        <f t="shared" si="3"/>
        <v>7.6052936970308025</v>
      </c>
      <c r="F33" s="89">
        <f t="shared" si="3"/>
        <v>7.3693702720304657</v>
      </c>
      <c r="G33" s="89">
        <f t="shared" si="3"/>
        <v>-2.6678957071372196</v>
      </c>
      <c r="H33" s="89">
        <f t="shared" si="3"/>
        <v>0.4520343641076181</v>
      </c>
    </row>
    <row r="34" spans="1:8">
      <c r="A34" s="15">
        <v>2020</v>
      </c>
      <c r="B34" s="89">
        <f t="shared" ref="B34:H34" si="4">B18/B17*100-100</f>
        <v>-87.311861694203813</v>
      </c>
      <c r="C34" s="89">
        <f t="shared" si="4"/>
        <v>-87.42447681036748</v>
      </c>
      <c r="D34" s="89">
        <f t="shared" si="4"/>
        <v>-93.044597624782</v>
      </c>
      <c r="E34" s="89">
        <f t="shared" si="4"/>
        <v>-77.623814866862034</v>
      </c>
      <c r="F34" s="89">
        <f t="shared" si="4"/>
        <v>-75.863195222097801</v>
      </c>
      <c r="G34" s="89">
        <f t="shared" si="4"/>
        <v>-86.035121898422489</v>
      </c>
      <c r="H34" s="89">
        <f t="shared" si="4"/>
        <v>-85.563292661396048</v>
      </c>
    </row>
    <row r="35" spans="1:8">
      <c r="A35" s="15">
        <v>2021</v>
      </c>
      <c r="B35" s="89">
        <f t="shared" ref="B35:H35" si="5">B19/B18*100-100</f>
        <v>-99.85038339255658</v>
      </c>
      <c r="C35" s="89">
        <f t="shared" si="5"/>
        <v>-90.124173146106529</v>
      </c>
      <c r="D35" s="89">
        <f t="shared" si="5"/>
        <v>-90.228855721393032</v>
      </c>
      <c r="E35" s="89">
        <f t="shared" si="5"/>
        <v>-98.041283957028327</v>
      </c>
      <c r="F35" s="89">
        <f t="shared" si="5"/>
        <v>-92.982795283201241</v>
      </c>
      <c r="G35" s="89">
        <f t="shared" si="5"/>
        <v>-82.135245107537301</v>
      </c>
      <c r="H35" s="89">
        <f t="shared" si="5"/>
        <v>-96.855500346660506</v>
      </c>
    </row>
    <row r="36" spans="1:8">
      <c r="A36" s="15">
        <v>2022</v>
      </c>
      <c r="B36" s="89">
        <f t="shared" ref="B36:H36" si="6">B20/B19*100-100</f>
        <v>4275</v>
      </c>
      <c r="C36" s="89">
        <f t="shared" si="6"/>
        <v>912.86721504112813</v>
      </c>
      <c r="D36" s="89">
        <f t="shared" si="6"/>
        <v>1027.9022403258657</v>
      </c>
      <c r="E36" s="89">
        <f t="shared" si="6"/>
        <v>2892.2120961060477</v>
      </c>
      <c r="F36" s="89">
        <f t="shared" si="6"/>
        <v>666.11570247933889</v>
      </c>
      <c r="G36" s="89">
        <f t="shared" si="6"/>
        <v>339.15401301518438</v>
      </c>
      <c r="H36" s="89">
        <f t="shared" si="6"/>
        <v>1266.7432246210383</v>
      </c>
    </row>
    <row r="37" spans="1:8">
      <c r="A37" s="15">
        <v>2023</v>
      </c>
      <c r="B37" s="89">
        <f t="shared" ref="B37:H37" si="7">B21/B20*100-100</f>
        <v>2533.0158730158728</v>
      </c>
      <c r="C37" s="89">
        <f t="shared" si="7"/>
        <v>383.87667498114729</v>
      </c>
      <c r="D37" s="89">
        <f t="shared" si="7"/>
        <v>632.66522210184178</v>
      </c>
      <c r="E37" s="89">
        <f t="shared" si="7"/>
        <v>256.04164359286739</v>
      </c>
      <c r="F37" s="89">
        <f t="shared" si="7"/>
        <v>465.76770945702981</v>
      </c>
      <c r="G37" s="89">
        <f t="shared" si="7"/>
        <v>349.19733267473447</v>
      </c>
      <c r="H37" s="89">
        <f t="shared" si="7"/>
        <v>500.2509466514307</v>
      </c>
    </row>
    <row r="38" spans="1:8">
      <c r="A38" s="15">
        <v>2024</v>
      </c>
      <c r="B38" s="90">
        <f t="shared" ref="B38:H38" si="8">B22/B21*100-100</f>
        <v>126.67186152750597</v>
      </c>
      <c r="C38" s="90">
        <f t="shared" si="8"/>
        <v>37.605433568244337</v>
      </c>
      <c r="D38" s="90">
        <f t="shared" si="8"/>
        <v>39.849439470373113</v>
      </c>
      <c r="E38" s="90">
        <f t="shared" si="8"/>
        <v>52.887469160955874</v>
      </c>
      <c r="F38" s="90">
        <f t="shared" si="8"/>
        <v>45.185664608193434</v>
      </c>
      <c r="G38" s="90">
        <f t="shared" si="8"/>
        <v>49.820397199737954</v>
      </c>
      <c r="H38" s="90">
        <f t="shared" si="8"/>
        <v>69.654775324937077</v>
      </c>
    </row>
    <row r="39" spans="1:8">
      <c r="A39" s="15">
        <v>2025</v>
      </c>
      <c r="B39" s="90">
        <f t="shared" ref="B39:H39" si="9">B23/B22*100-100</f>
        <v>42.643077733887679</v>
      </c>
      <c r="C39" s="90">
        <f t="shared" si="9"/>
        <v>13.563239397514579</v>
      </c>
      <c r="D39" s="90">
        <f t="shared" si="9"/>
        <v>15.720588461446326</v>
      </c>
      <c r="E39" s="90">
        <f t="shared" si="9"/>
        <v>12.101062415236058</v>
      </c>
      <c r="F39" s="90">
        <f t="shared" si="9"/>
        <v>20.564444392497577</v>
      </c>
      <c r="G39" s="90">
        <f t="shared" si="9"/>
        <v>21.69999999999996</v>
      </c>
      <c r="H39" s="90">
        <f t="shared" si="9"/>
        <v>25.8301976175009</v>
      </c>
    </row>
    <row r="40" spans="1:8">
      <c r="A40" s="15">
        <v>2026</v>
      </c>
      <c r="B40" s="90">
        <f t="shared" ref="B40:H40" si="10">B24/B23*100-100</f>
        <v>23.220593052882222</v>
      </c>
      <c r="C40" s="90">
        <f t="shared" si="10"/>
        <v>7.9825152664231496</v>
      </c>
      <c r="D40" s="90">
        <f t="shared" si="10"/>
        <v>14.534473483351903</v>
      </c>
      <c r="E40" s="90">
        <f t="shared" si="10"/>
        <v>8.9846541838658993</v>
      </c>
      <c r="F40" s="90">
        <f t="shared" si="10"/>
        <v>13.05921906528495</v>
      </c>
      <c r="G40" s="90">
        <f t="shared" si="10"/>
        <v>12.320321236860792</v>
      </c>
      <c r="H40" s="90">
        <f t="shared" si="10"/>
        <v>15.945116047401257</v>
      </c>
    </row>
    <row r="41" spans="1:8">
      <c r="A41" s="15">
        <v>2027</v>
      </c>
      <c r="B41" s="90">
        <f t="shared" ref="B41:H41" si="11">B25/B24*100-100</f>
        <v>15.336943975785005</v>
      </c>
      <c r="C41" s="90">
        <f t="shared" si="11"/>
        <v>7.3107861587570397</v>
      </c>
      <c r="D41" s="90">
        <f t="shared" si="11"/>
        <v>10.452885424479106</v>
      </c>
      <c r="E41" s="90">
        <f t="shared" si="11"/>
        <v>7.6379736700082503</v>
      </c>
      <c r="F41" s="90">
        <f t="shared" si="11"/>
        <v>9.1059914122147489</v>
      </c>
      <c r="G41" s="90">
        <f t="shared" si="11"/>
        <v>6.4047369903429683</v>
      </c>
      <c r="H41" s="90">
        <f t="shared" si="11"/>
        <v>11.564616896175977</v>
      </c>
    </row>
    <row r="42" spans="1:8">
      <c r="A42" s="15">
        <v>2028</v>
      </c>
      <c r="B42" s="90">
        <f t="shared" ref="B42:H42" si="12">B26/B25*100-100</f>
        <v>10.989807168702299</v>
      </c>
      <c r="C42" s="90">
        <f t="shared" si="12"/>
        <v>5.7296094468276095</v>
      </c>
      <c r="D42" s="90">
        <f t="shared" si="12"/>
        <v>6.8981775973448123</v>
      </c>
      <c r="E42" s="90">
        <f t="shared" si="12"/>
        <v>6.5492544914067281</v>
      </c>
      <c r="F42" s="90">
        <f t="shared" si="12"/>
        <v>4.6225681270204859</v>
      </c>
      <c r="G42" s="90">
        <f t="shared" si="12"/>
        <v>4.3678678339655619</v>
      </c>
      <c r="H42" s="90">
        <f t="shared" si="12"/>
        <v>8.5865696186434093</v>
      </c>
    </row>
    <row r="43" spans="1:8">
      <c r="A43" s="15">
        <v>2029</v>
      </c>
      <c r="B43" s="90">
        <f t="shared" ref="B43:H43" si="13">B27/B26*100-100</f>
        <v>9.4361237117559256</v>
      </c>
      <c r="C43" s="90">
        <f t="shared" si="13"/>
        <v>4.1549792417036713</v>
      </c>
      <c r="D43" s="90">
        <f t="shared" si="13"/>
        <v>4.79532088722992</v>
      </c>
      <c r="E43" s="90">
        <f t="shared" si="13"/>
        <v>4.776751570291367</v>
      </c>
      <c r="F43" s="90">
        <f t="shared" si="13"/>
        <v>3.7864965788338765</v>
      </c>
      <c r="G43" s="90">
        <f t="shared" si="13"/>
        <v>3.762389075565693</v>
      </c>
      <c r="H43" s="90">
        <f t="shared" si="13"/>
        <v>7.0597115314822645</v>
      </c>
    </row>
    <row r="44" spans="1:8">
      <c r="A44" s="16"/>
      <c r="B44" s="11"/>
      <c r="C44" s="11"/>
      <c r="D44" s="11"/>
      <c r="E44" s="11"/>
      <c r="F44" s="11"/>
      <c r="G44" s="11"/>
      <c r="H44" s="11"/>
    </row>
    <row r="45" spans="1:8">
      <c r="A45" s="113" t="s">
        <v>11</v>
      </c>
      <c r="B45" s="114"/>
      <c r="C45" s="114"/>
      <c r="D45" s="114"/>
      <c r="E45" s="114"/>
      <c r="F45" s="114"/>
      <c r="G45" s="114"/>
      <c r="H45" s="115"/>
    </row>
    <row r="46" spans="1:8">
      <c r="A46" s="62" t="s">
        <v>53</v>
      </c>
      <c r="B46" s="89">
        <f>(B12/B7)^(1/5)*100-100</f>
        <v>23.476341929270177</v>
      </c>
      <c r="C46" s="89">
        <f t="shared" ref="C46:H46" si="14">(C12/C7)^(1/5)*100-100</f>
        <v>21.943940456557897</v>
      </c>
      <c r="D46" s="89">
        <f t="shared" si="14"/>
        <v>6.8801139864497429</v>
      </c>
      <c r="E46" s="89">
        <f t="shared" si="14"/>
        <v>9.0907990646470722</v>
      </c>
      <c r="F46" s="89">
        <f t="shared" si="14"/>
        <v>24.161673922882571</v>
      </c>
      <c r="G46" s="89">
        <f t="shared" si="14"/>
        <v>8.9021055668931979</v>
      </c>
      <c r="H46" s="89">
        <f t="shared" si="14"/>
        <v>18.602676206597877</v>
      </c>
    </row>
    <row r="47" spans="1:8">
      <c r="A47" s="62" t="s">
        <v>52</v>
      </c>
      <c r="B47" s="89">
        <f>(B17/B12)^(1/5)*100-100</f>
        <v>10.424050580330842</v>
      </c>
      <c r="C47" s="89">
        <f t="shared" ref="C47:H47" si="15">(C17/C12)^(1/5)*100-100</f>
        <v>9.3366212672567599</v>
      </c>
      <c r="D47" s="89">
        <f t="shared" si="15"/>
        <v>2.1234127018971805</v>
      </c>
      <c r="E47" s="89">
        <f t="shared" si="15"/>
        <v>21.710988946458485</v>
      </c>
      <c r="F47" s="89">
        <f t="shared" si="15"/>
        <v>0.94640773906040465</v>
      </c>
      <c r="G47" s="89">
        <f t="shared" si="15"/>
        <v>8.1451251969716338</v>
      </c>
      <c r="H47" s="89">
        <f t="shared" si="15"/>
        <v>11.071859511813969</v>
      </c>
    </row>
    <row r="48" spans="1:8">
      <c r="A48" s="62" t="s">
        <v>51</v>
      </c>
      <c r="B48" s="91">
        <f>(B22/B17)^(1/5)*100-100</f>
        <v>-13.095679029589775</v>
      </c>
      <c r="C48" s="91">
        <f t="shared" ref="C48:H48" si="16">(C22/C17)^(1/5)*100-100</f>
        <v>-3.4828559016066691</v>
      </c>
      <c r="D48" s="91">
        <f t="shared" si="16"/>
        <v>-4.7157564860377192</v>
      </c>
      <c r="E48" s="91">
        <f t="shared" si="16"/>
        <v>-6.5187484901270949</v>
      </c>
      <c r="F48" s="91">
        <f t="shared" si="16"/>
        <v>1.2838115330621918</v>
      </c>
      <c r="G48" s="91">
        <f t="shared" si="16"/>
        <v>-5.9125201693503868</v>
      </c>
      <c r="H48" s="91">
        <f t="shared" si="16"/>
        <v>-8.7734785629404399</v>
      </c>
    </row>
    <row r="49" spans="1:8">
      <c r="A49" s="62" t="s">
        <v>50</v>
      </c>
      <c r="B49" s="91">
        <f>(B27/B22)^(1/5)*100-100</f>
        <v>19.748269699654045</v>
      </c>
      <c r="C49" s="91">
        <f t="shared" ref="C49:H49" si="17">(C27/C22)^(1/5)*100-100</f>
        <v>7.7016236619867868</v>
      </c>
      <c r="D49" s="91">
        <f t="shared" si="17"/>
        <v>10.399529675794511</v>
      </c>
      <c r="E49" s="91">
        <f t="shared" si="17"/>
        <v>7.9819553614788958</v>
      </c>
      <c r="F49" s="91">
        <f t="shared" si="17"/>
        <v>10.059620698356312</v>
      </c>
      <c r="G49" s="91">
        <f t="shared" si="17"/>
        <v>9.5124084538641682</v>
      </c>
      <c r="H49" s="91">
        <f t="shared" si="17"/>
        <v>13.603889255560929</v>
      </c>
    </row>
    <row r="50" spans="1:8">
      <c r="A50" s="92"/>
      <c r="B50" s="92"/>
      <c r="C50" s="92"/>
      <c r="D50" s="92"/>
      <c r="E50" s="92"/>
      <c r="F50" s="92"/>
      <c r="G50" s="92"/>
      <c r="H50" s="92"/>
    </row>
    <row r="51" spans="1:8">
      <c r="A51" s="13" t="s">
        <v>43</v>
      </c>
      <c r="B51" s="38"/>
      <c r="C51" s="38"/>
      <c r="D51" s="38"/>
      <c r="E51" s="38"/>
      <c r="F51" s="38"/>
      <c r="G51" s="38"/>
      <c r="H51" s="38"/>
    </row>
    <row r="52" spans="1:8">
      <c r="A52" s="37" t="s">
        <v>12</v>
      </c>
      <c r="B52" s="11"/>
      <c r="C52" s="11"/>
      <c r="D52" s="11"/>
      <c r="E52" s="11"/>
      <c r="F52" s="11"/>
      <c r="G52" s="11"/>
      <c r="H52" s="11"/>
    </row>
    <row r="53" spans="1:8" ht="15">
      <c r="A53" s="37" t="s">
        <v>40</v>
      </c>
      <c r="B53" s="11"/>
      <c r="C53" s="11"/>
      <c r="D53" s="11"/>
      <c r="E53" s="11"/>
      <c r="F53" s="11"/>
      <c r="G53" s="11"/>
      <c r="H53" s="11"/>
    </row>
    <row r="54" spans="1:8">
      <c r="A54" s="36"/>
      <c r="B54" s="11"/>
      <c r="C54" s="11"/>
      <c r="D54" s="11"/>
      <c r="E54" s="11"/>
      <c r="F54" s="11"/>
      <c r="G54" s="11"/>
      <c r="H54" s="11"/>
    </row>
    <row r="55" spans="1:8">
      <c r="A55" s="36"/>
      <c r="B55" s="11"/>
      <c r="C55" s="11"/>
      <c r="D55" s="11"/>
      <c r="E55" s="11"/>
      <c r="F55" s="11"/>
      <c r="G55" s="11"/>
      <c r="H55" s="11"/>
    </row>
    <row r="56" spans="1:8">
      <c r="A56" s="26"/>
      <c r="B56" s="11"/>
      <c r="C56" s="11"/>
      <c r="D56" s="11"/>
      <c r="E56" s="11"/>
      <c r="F56" s="11"/>
      <c r="G56" s="11"/>
      <c r="H56" s="11"/>
    </row>
    <row r="57" spans="1:8">
      <c r="A57" s="25"/>
      <c r="B57" s="35"/>
      <c r="C57" s="35"/>
      <c r="D57" s="35"/>
      <c r="E57" s="35"/>
      <c r="F57" s="35"/>
      <c r="G57" s="35"/>
    </row>
    <row r="58" spans="1:8">
      <c r="B58" s="34"/>
      <c r="C58" s="34"/>
      <c r="D58" s="34"/>
      <c r="E58" s="34"/>
      <c r="F58" s="34"/>
      <c r="G58" s="34"/>
    </row>
    <row r="59" spans="1:8">
      <c r="B59" s="33"/>
      <c r="C59" s="33"/>
      <c r="D59" s="33"/>
    </row>
    <row r="60" spans="1:8">
      <c r="B60" s="32"/>
      <c r="C60" s="32"/>
      <c r="D60" s="32"/>
      <c r="E60" s="32"/>
      <c r="F60" s="32"/>
      <c r="G60" s="32"/>
    </row>
    <row r="61" spans="1:8">
      <c r="B61" s="32"/>
      <c r="C61" s="32"/>
      <c r="D61" s="32"/>
      <c r="E61" s="32"/>
      <c r="F61" s="32"/>
      <c r="G61" s="32"/>
    </row>
    <row r="62" spans="1:8">
      <c r="B62" s="32"/>
      <c r="C62" s="32"/>
      <c r="D62" s="32"/>
      <c r="E62" s="32"/>
      <c r="F62" s="32"/>
      <c r="G62" s="32"/>
    </row>
    <row r="63" spans="1:8">
      <c r="B63" s="31"/>
      <c r="C63" s="31"/>
      <c r="D63" s="31"/>
      <c r="E63" s="31"/>
      <c r="F63" s="31"/>
      <c r="G63" s="31"/>
      <c r="H63" s="31"/>
    </row>
    <row r="64" spans="1:8">
      <c r="B64" s="31"/>
      <c r="C64" s="31"/>
      <c r="D64" s="31"/>
      <c r="E64" s="31"/>
      <c r="F64" s="31"/>
      <c r="G64" s="31"/>
      <c r="H64" s="31"/>
    </row>
    <row r="65" spans="2:8">
      <c r="B65" s="30"/>
      <c r="C65" s="30"/>
      <c r="D65" s="30"/>
      <c r="E65" s="30"/>
      <c r="F65" s="30"/>
      <c r="G65" s="30"/>
      <c r="H65" s="30"/>
    </row>
    <row r="66" spans="2:8">
      <c r="B66" s="30"/>
      <c r="C66" s="30"/>
      <c r="D66" s="30"/>
      <c r="E66" s="30"/>
      <c r="F66" s="30"/>
      <c r="G66" s="30"/>
      <c r="H66" s="30"/>
    </row>
    <row r="67" spans="2:8">
      <c r="B67" s="29"/>
      <c r="C67" s="29"/>
      <c r="D67" s="29"/>
      <c r="E67" s="29"/>
      <c r="F67" s="29"/>
      <c r="G67" s="29"/>
    </row>
    <row r="68" spans="2:8">
      <c r="B68" s="29"/>
      <c r="C68" s="29"/>
      <c r="D68" s="29"/>
      <c r="E68" s="29"/>
      <c r="F68" s="29"/>
      <c r="G68" s="29"/>
    </row>
    <row r="69" spans="2:8">
      <c r="B69" s="29"/>
      <c r="C69" s="29"/>
      <c r="D69" s="29"/>
      <c r="E69" s="29"/>
      <c r="F69" s="29"/>
      <c r="G69" s="29"/>
    </row>
    <row r="70" spans="2:8">
      <c r="B70" s="29"/>
      <c r="C70" s="29"/>
      <c r="D70" s="29"/>
      <c r="E70" s="29"/>
      <c r="F70" s="29"/>
      <c r="G70" s="29"/>
    </row>
    <row r="71" spans="2:8">
      <c r="B71" s="29"/>
      <c r="C71" s="29"/>
      <c r="D71" s="29"/>
      <c r="E71" s="29"/>
      <c r="F71" s="29"/>
      <c r="G71" s="29"/>
    </row>
    <row r="72" spans="2:8">
      <c r="B72" s="29"/>
      <c r="C72" s="29"/>
      <c r="D72" s="29"/>
      <c r="E72" s="29"/>
      <c r="F72" s="29"/>
      <c r="G72" s="29"/>
    </row>
    <row r="73" spans="2:8">
      <c r="B73" s="29"/>
      <c r="C73" s="29"/>
      <c r="D73" s="29"/>
      <c r="E73" s="29"/>
      <c r="F73" s="29"/>
      <c r="G73" s="29"/>
    </row>
    <row r="74" spans="2:8">
      <c r="B74" s="29"/>
      <c r="C74" s="29"/>
      <c r="D74" s="29"/>
      <c r="E74" s="29"/>
      <c r="F74" s="29"/>
      <c r="G74" s="29"/>
    </row>
    <row r="75" spans="2:8">
      <c r="B75" s="29"/>
      <c r="C75" s="29"/>
      <c r="D75" s="29"/>
      <c r="E75" s="29"/>
      <c r="F75" s="29"/>
      <c r="G75" s="29"/>
    </row>
    <row r="76" spans="2:8">
      <c r="B76" s="29"/>
      <c r="C76" s="29"/>
      <c r="D76" s="29"/>
      <c r="E76" s="29"/>
      <c r="F76" s="29"/>
      <c r="G76" s="29"/>
    </row>
    <row r="77" spans="2:8">
      <c r="B77" s="29"/>
      <c r="C77" s="29"/>
      <c r="D77" s="29"/>
      <c r="E77" s="29"/>
      <c r="F77" s="29"/>
      <c r="G77" s="29"/>
    </row>
    <row r="78" spans="2:8">
      <c r="B78" s="29"/>
      <c r="C78" s="29"/>
      <c r="D78" s="29"/>
      <c r="E78" s="29"/>
      <c r="F78" s="29"/>
      <c r="G78" s="29"/>
    </row>
    <row r="79" spans="2:8">
      <c r="B79" s="29"/>
      <c r="C79" s="29"/>
      <c r="D79" s="29"/>
      <c r="E79" s="29"/>
      <c r="F79" s="29"/>
      <c r="G79" s="29"/>
    </row>
    <row r="80" spans="2:8">
      <c r="B80" s="29"/>
      <c r="C80" s="29"/>
      <c r="D80" s="29"/>
      <c r="E80" s="29"/>
      <c r="F80" s="29"/>
      <c r="G80" s="29"/>
    </row>
    <row r="83" spans="2:7">
      <c r="B83" s="28"/>
      <c r="C83" s="28"/>
      <c r="D83" s="28"/>
      <c r="E83" s="28"/>
      <c r="F83" s="28"/>
      <c r="G83" s="28"/>
    </row>
  </sheetData>
  <mergeCells count="2">
    <mergeCell ref="A29:H29"/>
    <mergeCell ref="A45:H45"/>
  </mergeCells>
  <pageMargins left="0.7" right="0.7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67A76D-5870-4AD7-967E-118C722B99BD}">
  <dimension ref="A1:AO83"/>
  <sheetViews>
    <sheetView workbookViewId="0">
      <pane xSplit="1" ySplit="6" topLeftCell="B7" activePane="bottomRight" state="frozen"/>
      <selection activeCell="C34" sqref="C34"/>
      <selection pane="topRight" activeCell="C34" sqref="C34"/>
      <selection pane="bottomLeft" activeCell="C34" sqref="C34"/>
      <selection pane="bottomRight" activeCell="C34" sqref="C34"/>
    </sheetView>
  </sheetViews>
  <sheetFormatPr defaultRowHeight="14.25"/>
  <cols>
    <col min="1" max="1" width="16.5" style="2" customWidth="1"/>
    <col min="2" max="7" width="14.5" style="27" customWidth="1"/>
    <col min="8" max="8" width="8.19921875" style="27" customWidth="1"/>
    <col min="9" max="11" width="10.5" style="26" customWidth="1"/>
    <col min="12" max="41" width="9.19921875" style="26"/>
  </cols>
  <sheetData>
    <row r="1" spans="1:12" ht="66" customHeight="1">
      <c r="A1" s="25"/>
      <c r="B1" s="1"/>
      <c r="C1" s="26"/>
      <c r="D1" s="26"/>
      <c r="E1" s="26"/>
      <c r="F1" s="26"/>
      <c r="G1" s="26"/>
      <c r="H1" s="26"/>
    </row>
    <row r="2" spans="1:12" s="26" customFormat="1">
      <c r="A2" s="44"/>
      <c r="B2" s="27"/>
      <c r="C2" s="27"/>
      <c r="D2" s="27"/>
      <c r="E2" s="27"/>
      <c r="F2" s="27"/>
      <c r="G2" s="27"/>
      <c r="H2" s="27"/>
    </row>
    <row r="3" spans="1:12" ht="22.5">
      <c r="A3" s="43" t="s">
        <v>57</v>
      </c>
      <c r="B3" s="42" t="s">
        <v>69</v>
      </c>
      <c r="C3" s="42"/>
      <c r="D3" s="41"/>
      <c r="E3" s="41"/>
      <c r="F3" s="41"/>
      <c r="G3" s="41"/>
      <c r="H3" s="41"/>
    </row>
    <row r="4" spans="1:12">
      <c r="A4" s="25"/>
      <c r="B4" s="40"/>
      <c r="C4" s="40"/>
      <c r="D4" s="40"/>
      <c r="E4" s="40"/>
      <c r="F4" s="40"/>
      <c r="G4" s="40"/>
      <c r="H4" s="40"/>
    </row>
    <row r="5" spans="1:12">
      <c r="A5" s="19"/>
      <c r="B5" s="45" t="s">
        <v>34</v>
      </c>
      <c r="C5" s="45" t="s">
        <v>35</v>
      </c>
      <c r="D5" s="45" t="s">
        <v>36</v>
      </c>
      <c r="E5" s="45" t="s">
        <v>37</v>
      </c>
      <c r="F5" s="45" t="s">
        <v>38</v>
      </c>
      <c r="G5" s="45" t="s">
        <v>39</v>
      </c>
      <c r="H5" s="45" t="s">
        <v>31</v>
      </c>
    </row>
    <row r="6" spans="1:12">
      <c r="A6" s="17"/>
      <c r="B6" s="46" t="s">
        <v>8</v>
      </c>
      <c r="C6" s="46" t="s">
        <v>8</v>
      </c>
      <c r="D6" s="46" t="s">
        <v>8</v>
      </c>
      <c r="E6" s="46" t="s">
        <v>8</v>
      </c>
      <c r="F6" s="46" t="s">
        <v>8</v>
      </c>
      <c r="G6" s="46" t="s">
        <v>8</v>
      </c>
      <c r="H6" s="46" t="s">
        <v>8</v>
      </c>
    </row>
    <row r="7" spans="1:12">
      <c r="A7" s="15">
        <v>2009</v>
      </c>
      <c r="B7" s="86">
        <v>184.786</v>
      </c>
      <c r="C7" s="86">
        <v>142.93600000000001</v>
      </c>
      <c r="D7" s="86">
        <v>91.647999999999996</v>
      </c>
      <c r="E7" s="86">
        <v>24.276</v>
      </c>
      <c r="F7" s="86">
        <v>19.433</v>
      </c>
      <c r="G7" s="86">
        <v>21.204999999999998</v>
      </c>
      <c r="H7" s="86">
        <v>484.28399999999999</v>
      </c>
    </row>
    <row r="8" spans="1:12">
      <c r="A8" s="15">
        <v>2010</v>
      </c>
      <c r="B8" s="86">
        <v>172.34</v>
      </c>
      <c r="C8" s="86">
        <v>136.833</v>
      </c>
      <c r="D8" s="86">
        <v>106.258</v>
      </c>
      <c r="E8" s="86">
        <v>24.053999999999998</v>
      </c>
      <c r="F8" s="86">
        <v>18.163</v>
      </c>
      <c r="G8" s="86">
        <v>21.635000000000002</v>
      </c>
      <c r="H8" s="86">
        <v>479.28199999999998</v>
      </c>
    </row>
    <row r="9" spans="1:12">
      <c r="A9" s="15">
        <v>2011</v>
      </c>
      <c r="B9" s="86">
        <v>164.137</v>
      </c>
      <c r="C9" s="86">
        <v>133.47</v>
      </c>
      <c r="D9" s="86">
        <v>107.389</v>
      </c>
      <c r="E9" s="86">
        <v>24.744</v>
      </c>
      <c r="F9" s="86">
        <v>18.898</v>
      </c>
      <c r="G9" s="86">
        <v>20.581</v>
      </c>
      <c r="H9" s="86">
        <v>469.22</v>
      </c>
    </row>
    <row r="10" spans="1:12">
      <c r="A10" s="15">
        <v>2012</v>
      </c>
      <c r="B10" s="86">
        <v>176.62899999999999</v>
      </c>
      <c r="C10" s="86">
        <v>146.87799999999999</v>
      </c>
      <c r="D10" s="86">
        <v>115.026</v>
      </c>
      <c r="E10" s="86">
        <v>21.649000000000001</v>
      </c>
      <c r="F10" s="86">
        <v>17.747</v>
      </c>
      <c r="G10" s="86">
        <v>22.402000000000001</v>
      </c>
      <c r="H10" s="86">
        <v>500.33100000000002</v>
      </c>
    </row>
    <row r="11" spans="1:12">
      <c r="A11" s="15">
        <v>2013</v>
      </c>
      <c r="B11" s="86">
        <v>190.93899999999999</v>
      </c>
      <c r="C11" s="86">
        <v>151.654</v>
      </c>
      <c r="D11" s="86">
        <v>110.672</v>
      </c>
      <c r="E11" s="86">
        <v>23.82</v>
      </c>
      <c r="F11" s="86">
        <v>16.562000000000001</v>
      </c>
      <c r="G11" s="86">
        <v>22.591999999999999</v>
      </c>
      <c r="H11" s="86">
        <v>516.23800000000006</v>
      </c>
    </row>
    <row r="12" spans="1:12">
      <c r="A12" s="15">
        <v>2014</v>
      </c>
      <c r="B12" s="86">
        <v>212.67599999999999</v>
      </c>
      <c r="C12" s="86">
        <v>168.51499999999999</v>
      </c>
      <c r="D12" s="86">
        <v>116.31</v>
      </c>
      <c r="E12" s="86">
        <v>20.542000000000002</v>
      </c>
      <c r="F12" s="86">
        <v>20.36</v>
      </c>
      <c r="G12" s="86">
        <v>23.303999999999998</v>
      </c>
      <c r="H12" s="86">
        <v>561.70699999999999</v>
      </c>
    </row>
    <row r="13" spans="1:12">
      <c r="A13" s="15">
        <v>2015</v>
      </c>
      <c r="B13" s="86">
        <v>245.18799999999999</v>
      </c>
      <c r="C13" s="86">
        <v>186.74700000000001</v>
      </c>
      <c r="D13" s="86">
        <v>109.098</v>
      </c>
      <c r="E13" s="87">
        <v>26.295000000000002</v>
      </c>
      <c r="F13" s="86">
        <v>27.204999999999998</v>
      </c>
      <c r="G13" s="86">
        <v>24.036000000000001</v>
      </c>
      <c r="H13" s="86">
        <v>618.56899999999996</v>
      </c>
    </row>
    <row r="14" spans="1:12">
      <c r="A14" s="15">
        <v>2016</v>
      </c>
      <c r="B14" s="86">
        <v>320.27199999999999</v>
      </c>
      <c r="C14" s="86">
        <v>203.577</v>
      </c>
      <c r="D14" s="86">
        <v>111.471</v>
      </c>
      <c r="E14" s="86">
        <v>26.803999999999998</v>
      </c>
      <c r="F14" s="86">
        <v>23.942</v>
      </c>
      <c r="G14" s="86">
        <v>30.422000000000001</v>
      </c>
      <c r="H14" s="86">
        <v>716.48699999999997</v>
      </c>
      <c r="L14" s="47"/>
    </row>
    <row r="15" spans="1:12">
      <c r="A15" s="15">
        <v>2017</v>
      </c>
      <c r="B15" s="86">
        <v>349.22500000000002</v>
      </c>
      <c r="C15" s="86">
        <v>224.79900000000001</v>
      </c>
      <c r="D15" s="86">
        <v>130.79300000000001</v>
      </c>
      <c r="E15" s="86">
        <v>27.908000000000001</v>
      </c>
      <c r="F15" s="86">
        <v>20.995999999999999</v>
      </c>
      <c r="G15" s="86">
        <v>26.85</v>
      </c>
      <c r="H15" s="86">
        <v>780.57100000000003</v>
      </c>
      <c r="L15" s="47"/>
    </row>
    <row r="16" spans="1:12">
      <c r="A16" s="15">
        <v>2018</v>
      </c>
      <c r="B16" s="86">
        <v>368.86900000000003</v>
      </c>
      <c r="C16" s="86">
        <v>219.15199999999999</v>
      </c>
      <c r="D16" s="86">
        <v>140.828</v>
      </c>
      <c r="E16" s="86">
        <v>24.364000000000001</v>
      </c>
      <c r="F16" s="86">
        <v>9.8040000000000003</v>
      </c>
      <c r="G16" s="86">
        <v>26.363</v>
      </c>
      <c r="H16" s="86">
        <v>789.38</v>
      </c>
      <c r="L16" s="47"/>
    </row>
    <row r="17" spans="1:14">
      <c r="A17" s="15">
        <v>2019</v>
      </c>
      <c r="B17" s="86">
        <v>397.952</v>
      </c>
      <c r="C17" s="86">
        <v>216.26400000000001</v>
      </c>
      <c r="D17" s="86">
        <v>145.851</v>
      </c>
      <c r="E17" s="86">
        <v>21.966000000000001</v>
      </c>
      <c r="F17" s="86">
        <v>9.8170000000000002</v>
      </c>
      <c r="G17" s="86">
        <v>26.131</v>
      </c>
      <c r="H17" s="86">
        <v>817.98099999999999</v>
      </c>
      <c r="L17" s="47"/>
    </row>
    <row r="18" spans="1:14">
      <c r="A18" s="15">
        <v>2020</v>
      </c>
      <c r="B18" s="86">
        <v>100.333</v>
      </c>
      <c r="C18" s="86">
        <v>45.107999999999997</v>
      </c>
      <c r="D18" s="86">
        <v>24.100999999999999</v>
      </c>
      <c r="E18" s="87">
        <v>8.9830000000000005</v>
      </c>
      <c r="F18" s="86">
        <v>2.7360000000000002</v>
      </c>
      <c r="G18" s="86">
        <v>7.43</v>
      </c>
      <c r="H18" s="86">
        <v>188.691</v>
      </c>
      <c r="J18" s="73"/>
      <c r="K18" s="73"/>
      <c r="L18" s="73"/>
      <c r="M18" s="73"/>
      <c r="N18" s="73"/>
    </row>
    <row r="19" spans="1:14">
      <c r="A19" s="15">
        <v>2021</v>
      </c>
      <c r="B19" s="86">
        <v>0.48899999999999999</v>
      </c>
      <c r="C19" s="86">
        <v>11.175000000000001</v>
      </c>
      <c r="D19" s="86">
        <v>2.5190000000000001</v>
      </c>
      <c r="E19" s="86">
        <v>0.17399999999999999</v>
      </c>
      <c r="F19" s="86">
        <v>1.012</v>
      </c>
      <c r="G19" s="86">
        <v>1.37</v>
      </c>
      <c r="H19" s="86">
        <v>16.738</v>
      </c>
      <c r="J19" s="73"/>
      <c r="K19" s="73"/>
      <c r="L19" s="73"/>
      <c r="M19" s="73"/>
      <c r="N19" s="73"/>
    </row>
    <row r="20" spans="1:14">
      <c r="A20" s="15">
        <v>2022</v>
      </c>
      <c r="B20" s="86">
        <v>107.041</v>
      </c>
      <c r="C20" s="86">
        <v>147.38999999999999</v>
      </c>
      <c r="D20" s="86">
        <v>52.247</v>
      </c>
      <c r="E20" s="86">
        <v>5.3810000000000002</v>
      </c>
      <c r="F20" s="86">
        <v>5.2409999999999997</v>
      </c>
      <c r="G20" s="86">
        <v>8.7409999999999997</v>
      </c>
      <c r="H20" s="86">
        <v>326.04199999999997</v>
      </c>
      <c r="J20" s="73"/>
      <c r="K20" s="73"/>
      <c r="L20" s="73"/>
      <c r="M20" s="73"/>
      <c r="N20" s="73"/>
    </row>
    <row r="21" spans="1:14">
      <c r="A21" s="15">
        <v>2023</v>
      </c>
      <c r="B21" s="86">
        <v>307.27699999999999</v>
      </c>
      <c r="C21" s="86">
        <v>205.52699999999999</v>
      </c>
      <c r="D21" s="86">
        <v>96.298000000000002</v>
      </c>
      <c r="E21" s="86">
        <v>13.72</v>
      </c>
      <c r="F21" s="86">
        <v>10.443</v>
      </c>
      <c r="G21" s="86">
        <v>26.481999999999999</v>
      </c>
      <c r="H21" s="86">
        <v>659.74699999999996</v>
      </c>
      <c r="J21" s="73"/>
      <c r="K21" s="73"/>
      <c r="L21" s="73"/>
      <c r="M21" s="73"/>
      <c r="N21" s="73"/>
    </row>
    <row r="22" spans="1:14">
      <c r="A22" s="15">
        <v>2024</v>
      </c>
      <c r="B22" s="88">
        <v>355.04566928954051</v>
      </c>
      <c r="C22" s="88">
        <v>199.95703565300281</v>
      </c>
      <c r="D22" s="88">
        <v>93.578644551811266</v>
      </c>
      <c r="E22" s="88">
        <v>14.906324930364248</v>
      </c>
      <c r="F22" s="88">
        <v>9.6980766288240723</v>
      </c>
      <c r="G22" s="88">
        <v>26.818548946457121</v>
      </c>
      <c r="H22" s="88">
        <v>700.00430000000006</v>
      </c>
      <c r="I22" s="47"/>
      <c r="J22" s="73"/>
      <c r="K22" s="73"/>
      <c r="L22" s="73"/>
      <c r="M22" s="73"/>
      <c r="N22" s="73"/>
    </row>
    <row r="23" spans="1:14">
      <c r="A23" s="15">
        <v>2025</v>
      </c>
      <c r="B23" s="88">
        <v>397.20965413857732</v>
      </c>
      <c r="C23" s="88">
        <v>213.65441482783601</v>
      </c>
      <c r="D23" s="88">
        <v>104.89083262739599</v>
      </c>
      <c r="E23" s="88">
        <v>16.94849144582415</v>
      </c>
      <c r="F23" s="88">
        <v>10.482980460265301</v>
      </c>
      <c r="G23" s="88">
        <v>28.218565100101234</v>
      </c>
      <c r="H23" s="88">
        <v>771.40473860000009</v>
      </c>
      <c r="I23" s="47"/>
      <c r="J23" s="73"/>
      <c r="K23" s="73"/>
      <c r="L23" s="73"/>
      <c r="M23" s="73"/>
      <c r="N23" s="73"/>
    </row>
    <row r="24" spans="1:14">
      <c r="A24" s="15">
        <v>2026</v>
      </c>
      <c r="B24" s="88">
        <v>431.61661616435504</v>
      </c>
      <c r="C24" s="88">
        <v>224.51244439888299</v>
      </c>
      <c r="D24" s="88">
        <v>116.46377837954701</v>
      </c>
      <c r="E24" s="88">
        <v>18.609443607514915</v>
      </c>
      <c r="F24" s="88">
        <v>11.167150737295101</v>
      </c>
      <c r="G24" s="88">
        <v>29.519089139005185</v>
      </c>
      <c r="H24" s="88">
        <v>831.88852242660005</v>
      </c>
      <c r="I24" s="47"/>
      <c r="J24" s="73"/>
      <c r="K24" s="73"/>
      <c r="L24" s="73"/>
      <c r="M24" s="73"/>
      <c r="N24" s="73"/>
    </row>
    <row r="25" spans="1:14">
      <c r="A25" s="15">
        <v>2027</v>
      </c>
      <c r="B25" s="88">
        <v>461.34305951291532</v>
      </c>
      <c r="C25" s="88">
        <v>234.20779195243401</v>
      </c>
      <c r="D25" s="88">
        <v>127.280482212085</v>
      </c>
      <c r="E25" s="88">
        <v>19.94932354725599</v>
      </c>
      <c r="F25" s="88">
        <v>11.718739560888499</v>
      </c>
      <c r="G25" s="88">
        <v>30.629991076323801</v>
      </c>
      <c r="H25" s="88">
        <v>885.1293878619025</v>
      </c>
      <c r="I25" s="47"/>
      <c r="J25" s="73"/>
      <c r="K25" s="73"/>
      <c r="L25" s="73"/>
      <c r="M25" s="73"/>
      <c r="N25" s="73"/>
    </row>
    <row r="26" spans="1:14">
      <c r="A26" s="15">
        <v>2028</v>
      </c>
      <c r="B26" s="88">
        <v>487.96561401914579</v>
      </c>
      <c r="C26" s="88">
        <v>242.79174804662699</v>
      </c>
      <c r="D26" s="88">
        <v>137.26563789578</v>
      </c>
      <c r="E26" s="88">
        <v>21.086434989449582</v>
      </c>
      <c r="F26" s="88">
        <v>12.193494873102999</v>
      </c>
      <c r="G26" s="88">
        <v>31.623444982339798</v>
      </c>
      <c r="H26" s="88">
        <v>932.92637480644521</v>
      </c>
      <c r="I26" s="47"/>
      <c r="J26" s="73"/>
      <c r="K26" s="73"/>
      <c r="L26" s="73"/>
      <c r="M26" s="73"/>
      <c r="N26" s="73"/>
    </row>
    <row r="27" spans="1:14">
      <c r="A27" s="15">
        <v>2029</v>
      </c>
      <c r="B27" s="88">
        <v>513.13208316787961</v>
      </c>
      <c r="C27" s="88">
        <v>250.20781011230099</v>
      </c>
      <c r="D27" s="88">
        <v>146.64014180742203</v>
      </c>
      <c r="E27" s="88">
        <v>22.035324563974815</v>
      </c>
      <c r="F27" s="88">
        <v>12.630637845353</v>
      </c>
      <c r="G27" s="88">
        <v>32.448247707522995</v>
      </c>
      <c r="H27" s="88">
        <v>977.0942452044535</v>
      </c>
      <c r="I27" s="47"/>
      <c r="J27" s="73"/>
      <c r="K27" s="73"/>
      <c r="L27" s="73"/>
      <c r="M27" s="73"/>
      <c r="N27" s="73"/>
    </row>
    <row r="28" spans="1:14">
      <c r="A28" s="16"/>
      <c r="B28" s="39"/>
      <c r="C28" s="39"/>
      <c r="D28" s="39"/>
      <c r="E28" s="39"/>
      <c r="F28" s="39"/>
      <c r="G28" s="39"/>
      <c r="H28" s="39"/>
    </row>
    <row r="29" spans="1:14">
      <c r="A29" s="103" t="s">
        <v>10</v>
      </c>
      <c r="B29" s="104"/>
      <c r="C29" s="104"/>
      <c r="D29" s="104"/>
      <c r="E29" s="104"/>
      <c r="F29" s="104"/>
      <c r="G29" s="104"/>
      <c r="H29" s="105"/>
    </row>
    <row r="30" spans="1:14">
      <c r="A30" s="15">
        <v>2016</v>
      </c>
      <c r="B30" s="89">
        <f>B14/B13*100-100</f>
        <v>30.623032122289828</v>
      </c>
      <c r="C30" s="89">
        <f t="shared" ref="C30:H30" si="0">C14/C13*100-100</f>
        <v>9.0121929669552827</v>
      </c>
      <c r="D30" s="89">
        <f t="shared" si="0"/>
        <v>2.1751086179398413</v>
      </c>
      <c r="E30" s="89">
        <f t="shared" si="0"/>
        <v>1.935729226088597</v>
      </c>
      <c r="F30" s="89">
        <f t="shared" si="0"/>
        <v>-11.994118728174968</v>
      </c>
      <c r="G30" s="89">
        <f t="shared" si="0"/>
        <v>26.568480612414703</v>
      </c>
      <c r="H30" s="89">
        <f t="shared" si="0"/>
        <v>15.829761918233871</v>
      </c>
    </row>
    <row r="31" spans="1:14">
      <c r="A31" s="15">
        <v>2017</v>
      </c>
      <c r="B31" s="89">
        <f t="shared" ref="B31:H31" si="1">B15/B14*100-100</f>
        <v>9.0401283908677641</v>
      </c>
      <c r="C31" s="89">
        <f t="shared" si="1"/>
        <v>10.42455680160333</v>
      </c>
      <c r="D31" s="89">
        <f t="shared" si="1"/>
        <v>17.333656287285493</v>
      </c>
      <c r="E31" s="89">
        <f t="shared" si="1"/>
        <v>4.1187882405611163</v>
      </c>
      <c r="F31" s="89">
        <f t="shared" si="1"/>
        <v>-12.304736446412164</v>
      </c>
      <c r="G31" s="89">
        <f t="shared" si="1"/>
        <v>-11.741502859772538</v>
      </c>
      <c r="H31" s="89">
        <f t="shared" si="1"/>
        <v>8.9441957774530465</v>
      </c>
    </row>
    <row r="32" spans="1:14">
      <c r="A32" s="15">
        <v>2018</v>
      </c>
      <c r="B32" s="89">
        <f t="shared" ref="B32:H32" si="2">B16/B15*100-100</f>
        <v>5.6250268451571372</v>
      </c>
      <c r="C32" s="89">
        <f t="shared" si="2"/>
        <v>-2.5120218506310152</v>
      </c>
      <c r="D32" s="89">
        <f t="shared" si="2"/>
        <v>7.6724289526197964</v>
      </c>
      <c r="E32" s="89">
        <f t="shared" si="2"/>
        <v>-12.698867708184039</v>
      </c>
      <c r="F32" s="89">
        <f t="shared" si="2"/>
        <v>-53.305391503143454</v>
      </c>
      <c r="G32" s="89">
        <f t="shared" si="2"/>
        <v>-1.8137802607076452</v>
      </c>
      <c r="H32" s="89">
        <f t="shared" si="2"/>
        <v>1.1285328304535938</v>
      </c>
    </row>
    <row r="33" spans="1:8">
      <c r="A33" s="15">
        <v>2019</v>
      </c>
      <c r="B33" s="89">
        <f t="shared" ref="B33:H33" si="3">B17/B16*100-100</f>
        <v>7.8843708742127916</v>
      </c>
      <c r="C33" s="89">
        <f t="shared" si="3"/>
        <v>-1.3178068190114516</v>
      </c>
      <c r="D33" s="89">
        <f t="shared" si="3"/>
        <v>3.5667622915897397</v>
      </c>
      <c r="E33" s="89">
        <f t="shared" si="3"/>
        <v>-9.8423904120834038</v>
      </c>
      <c r="F33" s="89">
        <f t="shared" si="3"/>
        <v>0.13259893920849208</v>
      </c>
      <c r="G33" s="89">
        <f t="shared" si="3"/>
        <v>-0.88002124189205233</v>
      </c>
      <c r="H33" s="89">
        <f t="shared" si="3"/>
        <v>3.6232232891636471</v>
      </c>
    </row>
    <row r="34" spans="1:8">
      <c r="A34" s="15">
        <v>2020</v>
      </c>
      <c r="B34" s="89">
        <f t="shared" ref="B34:H34" si="4">B18/B17*100-100</f>
        <v>-74.787662833708595</v>
      </c>
      <c r="C34" s="89">
        <f t="shared" si="4"/>
        <v>-79.142159582732219</v>
      </c>
      <c r="D34" s="89">
        <f t="shared" si="4"/>
        <v>-83.475601812808961</v>
      </c>
      <c r="E34" s="89">
        <f t="shared" si="4"/>
        <v>-59.104980424292087</v>
      </c>
      <c r="F34" s="89">
        <f t="shared" si="4"/>
        <v>-72.129978608536206</v>
      </c>
      <c r="G34" s="89">
        <f t="shared" si="4"/>
        <v>-71.5663388312732</v>
      </c>
      <c r="H34" s="89">
        <f t="shared" si="4"/>
        <v>-76.932104779939877</v>
      </c>
    </row>
    <row r="35" spans="1:8">
      <c r="A35" s="15">
        <v>2021</v>
      </c>
      <c r="B35" s="89">
        <f t="shared" ref="B35:H35" si="5">B19/B18*100-100</f>
        <v>-99.512622965524798</v>
      </c>
      <c r="C35" s="89">
        <f t="shared" si="5"/>
        <v>-75.22612396914073</v>
      </c>
      <c r="D35" s="89">
        <f t="shared" si="5"/>
        <v>-89.548151528982203</v>
      </c>
      <c r="E35" s="89">
        <f t="shared" si="5"/>
        <v>-98.063007903818317</v>
      </c>
      <c r="F35" s="89">
        <f t="shared" si="5"/>
        <v>-63.011695906432749</v>
      </c>
      <c r="G35" s="89">
        <f t="shared" si="5"/>
        <v>-81.56123822341857</v>
      </c>
      <c r="H35" s="89">
        <f t="shared" si="5"/>
        <v>-91.129412637592679</v>
      </c>
    </row>
    <row r="36" spans="1:8">
      <c r="A36" s="15">
        <v>2022</v>
      </c>
      <c r="B36" s="89">
        <f t="shared" ref="B36:H36" si="6">B20/B19*100-100</f>
        <v>21789.775051124743</v>
      </c>
      <c r="C36" s="89">
        <f t="shared" si="6"/>
        <v>1218.9261744966441</v>
      </c>
      <c r="D36" s="89">
        <f t="shared" si="6"/>
        <v>1974.1167129813416</v>
      </c>
      <c r="E36" s="89">
        <f t="shared" si="6"/>
        <v>2992.5287356321842</v>
      </c>
      <c r="F36" s="89">
        <f t="shared" si="6"/>
        <v>417.88537549407113</v>
      </c>
      <c r="G36" s="89">
        <f t="shared" si="6"/>
        <v>538.02919708029185</v>
      </c>
      <c r="H36" s="89">
        <f t="shared" si="6"/>
        <v>1847.914924124746</v>
      </c>
    </row>
    <row r="37" spans="1:8">
      <c r="A37" s="15">
        <v>2023</v>
      </c>
      <c r="B37" s="89">
        <f t="shared" ref="B37:H37" si="7">B21/B20*100-100</f>
        <v>187.06476957427526</v>
      </c>
      <c r="C37" s="89">
        <f t="shared" si="7"/>
        <v>39.444331365764299</v>
      </c>
      <c r="D37" s="89">
        <f t="shared" si="7"/>
        <v>84.312974907650187</v>
      </c>
      <c r="E37" s="89">
        <f t="shared" si="7"/>
        <v>154.97119494517747</v>
      </c>
      <c r="F37" s="89">
        <f t="shared" si="7"/>
        <v>99.255867200915873</v>
      </c>
      <c r="G37" s="89">
        <f t="shared" si="7"/>
        <v>202.96304770621208</v>
      </c>
      <c r="H37" s="89">
        <f t="shared" si="7"/>
        <v>102.35031069616798</v>
      </c>
    </row>
    <row r="38" spans="1:8">
      <c r="A38" s="15">
        <v>2024</v>
      </c>
      <c r="B38" s="90">
        <f t="shared" ref="B38:H38" si="8">B22/B21*100-100</f>
        <v>15.545800463275981</v>
      </c>
      <c r="C38" s="90">
        <f t="shared" si="8"/>
        <v>-2.7100888676413319</v>
      </c>
      <c r="D38" s="90">
        <f t="shared" si="8"/>
        <v>-2.823896081111485</v>
      </c>
      <c r="E38" s="90">
        <f t="shared" si="8"/>
        <v>8.6466831659201659</v>
      </c>
      <c r="F38" s="90">
        <f t="shared" si="8"/>
        <v>-7.133231553920595</v>
      </c>
      <c r="G38" s="90">
        <f t="shared" si="8"/>
        <v>1.270859249517116</v>
      </c>
      <c r="H38" s="90">
        <f t="shared" si="8"/>
        <v>6.1019299822507804</v>
      </c>
    </row>
    <row r="39" spans="1:8">
      <c r="A39" s="15">
        <v>2025</v>
      </c>
      <c r="B39" s="90">
        <f t="shared" ref="B39:H39" si="9">B23/B22*100-100</f>
        <v>11.875651077059615</v>
      </c>
      <c r="C39" s="90">
        <f t="shared" si="9"/>
        <v>6.8501611509199591</v>
      </c>
      <c r="D39" s="90">
        <f t="shared" si="9"/>
        <v>12.088429074564715</v>
      </c>
      <c r="E39" s="90">
        <f t="shared" si="9"/>
        <v>13.700000000000003</v>
      </c>
      <c r="F39" s="90">
        <f t="shared" si="9"/>
        <v>8.0933968814845372</v>
      </c>
      <c r="G39" s="90">
        <f t="shared" si="9"/>
        <v>5.2203277531503574</v>
      </c>
      <c r="H39" s="90">
        <f t="shared" si="9"/>
        <v>10.200000000000003</v>
      </c>
    </row>
    <row r="40" spans="1:8">
      <c r="A40" s="15">
        <v>2026</v>
      </c>
      <c r="B40" s="90">
        <f t="shared" ref="B40:H40" si="10">B24/B23*100-100</f>
        <v>8.6621666083105566</v>
      </c>
      <c r="C40" s="90">
        <f t="shared" si="10"/>
        <v>5.0820525191564343</v>
      </c>
      <c r="D40" s="90">
        <f t="shared" si="10"/>
        <v>11.033324326122582</v>
      </c>
      <c r="E40" s="90">
        <f t="shared" si="10"/>
        <v>9.7999999999999829</v>
      </c>
      <c r="F40" s="90">
        <f t="shared" si="10"/>
        <v>6.5264862376027395</v>
      </c>
      <c r="G40" s="90">
        <f t="shared" si="10"/>
        <v>4.6087532597441907</v>
      </c>
      <c r="H40" s="90">
        <f t="shared" si="10"/>
        <v>7.8407327308321015</v>
      </c>
    </row>
    <row r="41" spans="1:8">
      <c r="A41" s="15">
        <v>2027</v>
      </c>
      <c r="B41" s="90">
        <f t="shared" ref="B41:H41" si="11">B25/B24*100-100</f>
        <v>6.8872333073573628</v>
      </c>
      <c r="C41" s="90">
        <f t="shared" si="11"/>
        <v>4.3184009596927524</v>
      </c>
      <c r="D41" s="90">
        <f t="shared" si="11"/>
        <v>9.2876119794835574</v>
      </c>
      <c r="E41" s="90">
        <f t="shared" si="11"/>
        <v>7.2000000000000028</v>
      </c>
      <c r="F41" s="90">
        <f t="shared" si="11"/>
        <v>4.939387284808916</v>
      </c>
      <c r="G41" s="90">
        <f t="shared" si="11"/>
        <v>3.7633340652463403</v>
      </c>
      <c r="H41" s="90">
        <f t="shared" si="11"/>
        <v>6.4000000000000057</v>
      </c>
    </row>
    <row r="42" spans="1:8">
      <c r="A42" s="15">
        <v>2028</v>
      </c>
      <c r="B42" s="90">
        <f t="shared" ref="B42:H42" si="12">B26/B25*100-100</f>
        <v>5.7706632748173234</v>
      </c>
      <c r="C42" s="90">
        <f t="shared" si="12"/>
        <v>3.6651026947627514</v>
      </c>
      <c r="D42" s="90">
        <f t="shared" si="12"/>
        <v>7.8450014567488182</v>
      </c>
      <c r="E42" s="90">
        <f t="shared" si="12"/>
        <v>5.7000000000000171</v>
      </c>
      <c r="F42" s="90">
        <f t="shared" si="12"/>
        <v>4.0512489397665661</v>
      </c>
      <c r="G42" s="90">
        <f t="shared" si="12"/>
        <v>3.2434025316576509</v>
      </c>
      <c r="H42" s="90">
        <f t="shared" si="12"/>
        <v>5.4000000000000057</v>
      </c>
    </row>
    <row r="43" spans="1:8">
      <c r="A43" s="15">
        <v>2029</v>
      </c>
      <c r="B43" s="90">
        <f t="shared" ref="B43:H43" si="13">B27/B26*100-100</f>
        <v>5.1574267583015256</v>
      </c>
      <c r="C43" s="90">
        <f t="shared" si="13"/>
        <v>3.0544951075725209</v>
      </c>
      <c r="D43" s="90">
        <f t="shared" si="13"/>
        <v>6.8294615137108678</v>
      </c>
      <c r="E43" s="90">
        <f t="shared" si="13"/>
        <v>4.5000000000000142</v>
      </c>
      <c r="F43" s="90">
        <f t="shared" si="13"/>
        <v>3.5850506913671865</v>
      </c>
      <c r="G43" s="90">
        <f t="shared" si="13"/>
        <v>2.6082001048393266</v>
      </c>
      <c r="H43" s="90">
        <f t="shared" si="13"/>
        <v>4.734336126703667</v>
      </c>
    </row>
    <row r="44" spans="1:8">
      <c r="A44" s="16"/>
      <c r="B44" s="11"/>
      <c r="C44" s="11"/>
      <c r="D44" s="11"/>
      <c r="E44" s="11"/>
      <c r="F44" s="11"/>
      <c r="G44" s="11"/>
      <c r="H44" s="11"/>
    </row>
    <row r="45" spans="1:8">
      <c r="A45" s="113" t="s">
        <v>11</v>
      </c>
      <c r="B45" s="114"/>
      <c r="C45" s="114"/>
      <c r="D45" s="114"/>
      <c r="E45" s="114"/>
      <c r="F45" s="114"/>
      <c r="G45" s="114"/>
      <c r="H45" s="115"/>
    </row>
    <row r="46" spans="1:8">
      <c r="A46" s="62" t="s">
        <v>53</v>
      </c>
      <c r="B46" s="89">
        <f>(B12/B7)^(1/5)*100-100</f>
        <v>2.8513233083844653</v>
      </c>
      <c r="C46" s="89">
        <f t="shared" ref="C46:H46" si="14">(C12/C7)^(1/5)*100-100</f>
        <v>3.3473602323060589</v>
      </c>
      <c r="D46" s="89">
        <f>(D12/D7)^(1/5)*100-100</f>
        <v>4.8814813589918913</v>
      </c>
      <c r="E46" s="89">
        <f t="shared" si="14"/>
        <v>-3.2851596581477907</v>
      </c>
      <c r="F46" s="89">
        <f t="shared" si="14"/>
        <v>0.936347353935858</v>
      </c>
      <c r="G46" s="89">
        <f t="shared" si="14"/>
        <v>1.9056911827755698</v>
      </c>
      <c r="H46" s="89">
        <f t="shared" si="14"/>
        <v>3.0106062280298858</v>
      </c>
    </row>
    <row r="47" spans="1:8">
      <c r="A47" s="62" t="s">
        <v>52</v>
      </c>
      <c r="B47" s="89">
        <f>(B17/B12)^(1/5)*100-100</f>
        <v>13.350239379765071</v>
      </c>
      <c r="C47" s="89">
        <f t="shared" ref="C47:H47" si="15">(C17/C12)^(1/5)*100-100</f>
        <v>5.1160743302790763</v>
      </c>
      <c r="D47" s="89">
        <f t="shared" si="15"/>
        <v>4.6305410488673999</v>
      </c>
      <c r="E47" s="89">
        <f t="shared" si="15"/>
        <v>1.3495094281260407</v>
      </c>
      <c r="F47" s="89">
        <f t="shared" si="15"/>
        <v>-13.574837764046336</v>
      </c>
      <c r="G47" s="89">
        <f t="shared" si="15"/>
        <v>2.3163671502902616</v>
      </c>
      <c r="H47" s="89">
        <f t="shared" si="15"/>
        <v>7.8069292808351918</v>
      </c>
    </row>
    <row r="48" spans="1:8">
      <c r="A48" s="62" t="s">
        <v>51</v>
      </c>
      <c r="B48" s="91">
        <f>(B22/B17)^(1/5)*100-100</f>
        <v>-2.2558654554000839</v>
      </c>
      <c r="C48" s="91">
        <f t="shared" ref="C48:H48" si="16">(C22/C17)^(1/5)*100-100</f>
        <v>-1.5557189391190462</v>
      </c>
      <c r="D48" s="91">
        <f t="shared" si="16"/>
        <v>-8.4931790276435777</v>
      </c>
      <c r="E48" s="91">
        <f t="shared" si="16"/>
        <v>-7.4611877612121162</v>
      </c>
      <c r="F48" s="91">
        <f t="shared" si="16"/>
        <v>-0.24346307774213471</v>
      </c>
      <c r="G48" s="91">
        <f t="shared" si="16"/>
        <v>0.52077984829045931</v>
      </c>
      <c r="H48" s="91">
        <f t="shared" si="16"/>
        <v>-3.067034742835304</v>
      </c>
    </row>
    <row r="49" spans="1:8">
      <c r="A49" s="62" t="s">
        <v>50</v>
      </c>
      <c r="B49" s="91">
        <f>(B27/B22)^(1/5)*100-100</f>
        <v>7.643792388744771</v>
      </c>
      <c r="C49" s="91">
        <f t="shared" ref="C49:H49" si="17">(C27/C22)^(1/5)*100-100</f>
        <v>4.5858268877942976</v>
      </c>
      <c r="D49" s="91">
        <f t="shared" si="17"/>
        <v>9.3994715910163791</v>
      </c>
      <c r="E49" s="91">
        <f t="shared" si="17"/>
        <v>8.1308890044504949</v>
      </c>
      <c r="F49" s="91">
        <f t="shared" si="17"/>
        <v>5.4260498085667592</v>
      </c>
      <c r="G49" s="91">
        <f t="shared" si="17"/>
        <v>3.8846054123581268</v>
      </c>
      <c r="H49" s="91">
        <f t="shared" si="17"/>
        <v>6.8974017879022114</v>
      </c>
    </row>
    <row r="50" spans="1:8">
      <c r="A50" s="92"/>
      <c r="B50" s="92"/>
      <c r="C50" s="92"/>
      <c r="D50" s="92"/>
      <c r="E50" s="92"/>
      <c r="F50" s="92"/>
      <c r="G50" s="92"/>
      <c r="H50" s="92"/>
    </row>
    <row r="51" spans="1:8">
      <c r="A51" s="13" t="s">
        <v>43</v>
      </c>
      <c r="B51" s="38"/>
      <c r="C51" s="38"/>
      <c r="D51" s="38"/>
      <c r="E51" s="38"/>
      <c r="F51" s="38"/>
      <c r="G51" s="38"/>
      <c r="H51" s="38"/>
    </row>
    <row r="52" spans="1:8">
      <c r="A52" s="37" t="s">
        <v>12</v>
      </c>
      <c r="B52" s="11"/>
      <c r="C52" s="11"/>
      <c r="D52" s="11"/>
      <c r="E52" s="11"/>
      <c r="F52" s="11"/>
      <c r="G52" s="11"/>
      <c r="H52" s="11"/>
    </row>
    <row r="53" spans="1:8" ht="15">
      <c r="A53" s="37" t="s">
        <v>40</v>
      </c>
      <c r="B53" s="11"/>
      <c r="C53" s="11"/>
      <c r="D53" s="11"/>
      <c r="E53" s="11"/>
      <c r="F53" s="11"/>
      <c r="G53" s="11"/>
      <c r="H53" s="11"/>
    </row>
    <row r="54" spans="1:8">
      <c r="A54" s="36"/>
      <c r="B54" s="11"/>
      <c r="C54" s="11"/>
      <c r="D54" s="11"/>
      <c r="E54" s="11"/>
      <c r="F54" s="11"/>
      <c r="G54" s="11"/>
      <c r="H54" s="11"/>
    </row>
    <row r="55" spans="1:8">
      <c r="A55" s="36"/>
      <c r="B55" s="11"/>
      <c r="C55" s="11"/>
      <c r="D55" s="11"/>
      <c r="E55" s="11"/>
      <c r="F55" s="11"/>
      <c r="G55" s="11"/>
      <c r="H55" s="11"/>
    </row>
    <row r="56" spans="1:8">
      <c r="A56" s="26"/>
      <c r="B56" s="11"/>
      <c r="C56" s="11"/>
      <c r="D56" s="11"/>
      <c r="E56" s="11"/>
      <c r="F56" s="11"/>
      <c r="G56" s="11"/>
      <c r="H56" s="11"/>
    </row>
    <row r="57" spans="1:8">
      <c r="A57" s="25"/>
      <c r="B57" s="35"/>
      <c r="C57" s="35"/>
      <c r="D57" s="35"/>
      <c r="E57" s="35"/>
      <c r="F57" s="35"/>
      <c r="G57" s="35"/>
    </row>
    <row r="58" spans="1:8">
      <c r="B58" s="34"/>
      <c r="C58" s="34"/>
      <c r="D58" s="34"/>
      <c r="E58" s="34"/>
      <c r="F58" s="34"/>
      <c r="G58" s="34"/>
    </row>
    <row r="59" spans="1:8">
      <c r="B59" s="33"/>
      <c r="C59" s="33"/>
      <c r="D59" s="33"/>
    </row>
    <row r="60" spans="1:8">
      <c r="B60" s="32"/>
      <c r="C60" s="32"/>
      <c r="D60" s="32"/>
      <c r="E60" s="32"/>
      <c r="F60" s="32"/>
      <c r="G60" s="32"/>
    </row>
    <row r="61" spans="1:8">
      <c r="B61" s="32"/>
      <c r="C61" s="32"/>
      <c r="D61" s="32"/>
      <c r="E61" s="32"/>
      <c r="F61" s="32"/>
      <c r="G61" s="32"/>
    </row>
    <row r="62" spans="1:8">
      <c r="B62" s="32"/>
      <c r="C62" s="32"/>
      <c r="D62" s="32"/>
      <c r="E62" s="32"/>
      <c r="F62" s="32"/>
      <c r="G62" s="32"/>
    </row>
    <row r="63" spans="1:8">
      <c r="B63" s="31"/>
      <c r="C63" s="31"/>
      <c r="D63" s="31"/>
      <c r="E63" s="31"/>
      <c r="F63" s="31"/>
      <c r="G63" s="31"/>
      <c r="H63" s="31"/>
    </row>
    <row r="64" spans="1:8">
      <c r="B64" s="31"/>
      <c r="C64" s="31"/>
      <c r="D64" s="31"/>
      <c r="E64" s="31"/>
      <c r="F64" s="31"/>
      <c r="G64" s="31"/>
      <c r="H64" s="31"/>
    </row>
    <row r="65" spans="2:8">
      <c r="B65" s="30"/>
      <c r="C65" s="30"/>
      <c r="D65" s="30"/>
      <c r="E65" s="30"/>
      <c r="F65" s="30"/>
      <c r="G65" s="30"/>
      <c r="H65" s="30"/>
    </row>
    <row r="66" spans="2:8">
      <c r="B66" s="30"/>
      <c r="C66" s="30"/>
      <c r="D66" s="30"/>
      <c r="E66" s="30"/>
      <c r="F66" s="30"/>
      <c r="G66" s="30"/>
      <c r="H66" s="30"/>
    </row>
    <row r="67" spans="2:8">
      <c r="B67" s="29"/>
      <c r="C67" s="29"/>
      <c r="D67" s="29"/>
      <c r="E67" s="29"/>
      <c r="F67" s="29"/>
      <c r="G67" s="29"/>
    </row>
    <row r="68" spans="2:8">
      <c r="B68" s="29"/>
      <c r="C68" s="29"/>
      <c r="D68" s="29"/>
      <c r="E68" s="29"/>
      <c r="F68" s="29"/>
      <c r="G68" s="29"/>
    </row>
    <row r="69" spans="2:8">
      <c r="B69" s="29"/>
      <c r="C69" s="29"/>
      <c r="D69" s="29"/>
      <c r="E69" s="29"/>
      <c r="F69" s="29"/>
      <c r="G69" s="29"/>
    </row>
    <row r="70" spans="2:8">
      <c r="B70" s="29"/>
      <c r="C70" s="29"/>
      <c r="D70" s="29"/>
      <c r="E70" s="29"/>
      <c r="F70" s="29"/>
      <c r="G70" s="29"/>
    </row>
    <row r="71" spans="2:8">
      <c r="B71" s="29"/>
      <c r="C71" s="29"/>
      <c r="D71" s="29"/>
      <c r="E71" s="29"/>
      <c r="F71" s="29"/>
      <c r="G71" s="29"/>
    </row>
    <row r="72" spans="2:8">
      <c r="B72" s="29"/>
      <c r="C72" s="29"/>
      <c r="D72" s="29"/>
      <c r="E72" s="29"/>
      <c r="F72" s="29"/>
      <c r="G72" s="29"/>
    </row>
    <row r="73" spans="2:8">
      <c r="B73" s="29"/>
      <c r="C73" s="29"/>
      <c r="D73" s="29"/>
      <c r="E73" s="29"/>
      <c r="F73" s="29"/>
      <c r="G73" s="29"/>
    </row>
    <row r="74" spans="2:8">
      <c r="B74" s="29"/>
      <c r="C74" s="29"/>
      <c r="D74" s="29"/>
      <c r="E74" s="29"/>
      <c r="F74" s="29"/>
      <c r="G74" s="29"/>
    </row>
    <row r="75" spans="2:8">
      <c r="B75" s="29"/>
      <c r="C75" s="29"/>
      <c r="D75" s="29"/>
      <c r="E75" s="29"/>
      <c r="F75" s="29"/>
      <c r="G75" s="29"/>
    </row>
    <row r="76" spans="2:8">
      <c r="B76" s="29"/>
      <c r="C76" s="29"/>
      <c r="D76" s="29"/>
      <c r="E76" s="29"/>
      <c r="F76" s="29"/>
      <c r="G76" s="29"/>
    </row>
    <row r="77" spans="2:8">
      <c r="B77" s="29"/>
      <c r="C77" s="29"/>
      <c r="D77" s="29"/>
      <c r="E77" s="29"/>
      <c r="F77" s="29"/>
      <c r="G77" s="29"/>
    </row>
    <row r="78" spans="2:8">
      <c r="B78" s="29"/>
      <c r="C78" s="29"/>
      <c r="D78" s="29"/>
      <c r="E78" s="29"/>
      <c r="F78" s="29"/>
      <c r="G78" s="29"/>
    </row>
    <row r="79" spans="2:8">
      <c r="B79" s="29"/>
      <c r="C79" s="29"/>
      <c r="D79" s="29"/>
      <c r="E79" s="29"/>
      <c r="F79" s="29"/>
      <c r="G79" s="29"/>
    </row>
    <row r="80" spans="2:8">
      <c r="B80" s="29"/>
      <c r="C80" s="29"/>
      <c r="D80" s="29"/>
      <c r="E80" s="29"/>
      <c r="F80" s="29"/>
      <c r="G80" s="29"/>
    </row>
    <row r="83" spans="2:7">
      <c r="B83" s="28"/>
      <c r="C83" s="28"/>
      <c r="D83" s="28"/>
      <c r="E83" s="28"/>
      <c r="F83" s="28"/>
      <c r="G83" s="28"/>
    </row>
  </sheetData>
  <mergeCells count="2">
    <mergeCell ref="A29:H29"/>
    <mergeCell ref="A45:H45"/>
  </mergeCells>
  <pageMargins left="0.7" right="0.7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11C769-C00A-49D0-8CE3-DC68F6C54262}">
  <dimension ref="A1:AO83"/>
  <sheetViews>
    <sheetView workbookViewId="0">
      <pane xSplit="1" ySplit="6" topLeftCell="B7" activePane="bottomRight" state="frozen"/>
      <selection activeCell="C34" sqref="C34"/>
      <selection pane="topRight" activeCell="C34" sqref="C34"/>
      <selection pane="bottomLeft" activeCell="C34" sqref="C34"/>
      <selection pane="bottomRight" activeCell="C34" sqref="C34"/>
    </sheetView>
  </sheetViews>
  <sheetFormatPr defaultRowHeight="14.25"/>
  <cols>
    <col min="1" max="1" width="16.5" style="2" customWidth="1"/>
    <col min="2" max="7" width="14.5" style="27" customWidth="1"/>
    <col min="8" max="8" width="8.19921875" style="27" customWidth="1"/>
    <col min="9" max="11" width="10.5" style="26" customWidth="1"/>
    <col min="12" max="41" width="9.19921875" style="26"/>
  </cols>
  <sheetData>
    <row r="1" spans="1:12" ht="67.900000000000006" customHeight="1">
      <c r="A1" s="25"/>
      <c r="B1" s="1"/>
      <c r="C1" s="26"/>
      <c r="D1" s="26"/>
      <c r="E1" s="26"/>
      <c r="F1" s="26"/>
      <c r="G1" s="26"/>
      <c r="H1" s="26"/>
    </row>
    <row r="2" spans="1:12" s="26" customFormat="1">
      <c r="A2" s="44"/>
      <c r="B2" s="27"/>
      <c r="C2" s="27"/>
      <c r="D2" s="27"/>
      <c r="E2" s="27"/>
      <c r="F2" s="27"/>
      <c r="G2" s="27"/>
      <c r="H2" s="27"/>
    </row>
    <row r="3" spans="1:12" ht="22.5">
      <c r="A3" s="43" t="s">
        <v>56</v>
      </c>
      <c r="B3" s="42" t="s">
        <v>70</v>
      </c>
      <c r="C3" s="42"/>
      <c r="D3" s="41"/>
      <c r="E3" s="41"/>
      <c r="F3" s="41"/>
      <c r="G3" s="41"/>
      <c r="H3" s="41"/>
    </row>
    <row r="4" spans="1:12">
      <c r="A4" s="25"/>
      <c r="B4" s="40"/>
      <c r="C4" s="40"/>
      <c r="D4" s="40"/>
      <c r="E4" s="40"/>
      <c r="F4" s="40"/>
      <c r="G4" s="40"/>
      <c r="H4" s="40"/>
    </row>
    <row r="5" spans="1:12">
      <c r="A5" s="19"/>
      <c r="B5" s="45" t="s">
        <v>34</v>
      </c>
      <c r="C5" s="45" t="s">
        <v>35</v>
      </c>
      <c r="D5" s="45" t="s">
        <v>36</v>
      </c>
      <c r="E5" s="45" t="s">
        <v>37</v>
      </c>
      <c r="F5" s="45" t="s">
        <v>38</v>
      </c>
      <c r="G5" s="45" t="s">
        <v>39</v>
      </c>
      <c r="H5" s="45" t="s">
        <v>31</v>
      </c>
    </row>
    <row r="6" spans="1:12">
      <c r="A6" s="17"/>
      <c r="B6" s="46" t="s">
        <v>8</v>
      </c>
      <c r="C6" s="46" t="s">
        <v>8</v>
      </c>
      <c r="D6" s="46" t="s">
        <v>8</v>
      </c>
      <c r="E6" s="46" t="s">
        <v>8</v>
      </c>
      <c r="F6" s="46" t="s">
        <v>8</v>
      </c>
      <c r="G6" s="46" t="s">
        <v>8</v>
      </c>
      <c r="H6" s="46" t="s">
        <v>8</v>
      </c>
    </row>
    <row r="7" spans="1:12">
      <c r="A7" s="15">
        <v>2009</v>
      </c>
      <c r="B7" s="86">
        <v>276.78800000000001</v>
      </c>
      <c r="C7" s="86">
        <v>315.41000000000003</v>
      </c>
      <c r="D7" s="86">
        <v>49.293999999999997</v>
      </c>
      <c r="E7" s="86">
        <v>7.3760000000000003</v>
      </c>
      <c r="F7" s="86">
        <v>19.318999999999999</v>
      </c>
      <c r="G7" s="86">
        <v>16.393999999999998</v>
      </c>
      <c r="H7" s="86">
        <v>684.58100000000002</v>
      </c>
    </row>
    <row r="8" spans="1:12">
      <c r="A8" s="15">
        <v>2010</v>
      </c>
      <c r="B8" s="86">
        <v>257.95100000000002</v>
      </c>
      <c r="C8" s="86">
        <v>312.221</v>
      </c>
      <c r="D8" s="86">
        <v>57.948999999999998</v>
      </c>
      <c r="E8" s="86">
        <v>7.4779999999999998</v>
      </c>
      <c r="F8" s="86">
        <v>22.274000000000001</v>
      </c>
      <c r="G8" s="86">
        <v>15.558999999999999</v>
      </c>
      <c r="H8" s="86">
        <v>673.43100000000004</v>
      </c>
    </row>
    <row r="9" spans="1:12">
      <c r="A9" s="15">
        <v>2011</v>
      </c>
      <c r="B9" s="86">
        <v>226.59200000000001</v>
      </c>
      <c r="C9" s="86">
        <v>300.46499999999997</v>
      </c>
      <c r="D9" s="86">
        <v>59.655000000000001</v>
      </c>
      <c r="E9" s="86">
        <v>7.7149999999999999</v>
      </c>
      <c r="F9" s="86">
        <v>25.527999999999999</v>
      </c>
      <c r="G9" s="86">
        <v>17.350999999999999</v>
      </c>
      <c r="H9" s="86">
        <v>637.30700000000002</v>
      </c>
    </row>
    <row r="10" spans="1:12">
      <c r="A10" s="15">
        <v>2012</v>
      </c>
      <c r="B10" s="86">
        <v>205.084</v>
      </c>
      <c r="C10" s="86">
        <v>304.54700000000003</v>
      </c>
      <c r="D10" s="86">
        <v>65.304000000000002</v>
      </c>
      <c r="E10" s="86">
        <v>8.0549999999999997</v>
      </c>
      <c r="F10" s="86">
        <v>26.643999999999998</v>
      </c>
      <c r="G10" s="86">
        <v>16.193000000000001</v>
      </c>
      <c r="H10" s="86">
        <v>625.82600000000002</v>
      </c>
    </row>
    <row r="11" spans="1:12">
      <c r="A11" s="15">
        <v>2013</v>
      </c>
      <c r="B11" s="86">
        <v>228.91</v>
      </c>
      <c r="C11" s="86">
        <v>326.90600000000001</v>
      </c>
      <c r="D11" s="86">
        <v>58.402999999999999</v>
      </c>
      <c r="E11" s="86">
        <v>8.8580000000000005</v>
      </c>
      <c r="F11" s="86">
        <v>29.413</v>
      </c>
      <c r="G11" s="86">
        <v>15.622999999999999</v>
      </c>
      <c r="H11" s="86">
        <v>668.11300000000006</v>
      </c>
    </row>
    <row r="12" spans="1:12">
      <c r="A12" s="15">
        <v>2014</v>
      </c>
      <c r="B12" s="86">
        <v>208.47300000000001</v>
      </c>
      <c r="C12" s="86">
        <v>327.702</v>
      </c>
      <c r="D12" s="86">
        <v>61.832000000000001</v>
      </c>
      <c r="E12" s="86">
        <v>8.1150000000000002</v>
      </c>
      <c r="F12" s="86">
        <v>33.948999999999998</v>
      </c>
      <c r="G12" s="86">
        <v>17.109000000000002</v>
      </c>
      <c r="H12" s="86">
        <v>657.17899999999997</v>
      </c>
    </row>
    <row r="13" spans="1:12">
      <c r="A13" s="15">
        <v>2015</v>
      </c>
      <c r="B13" s="86">
        <v>230.79300000000001</v>
      </c>
      <c r="C13" s="86">
        <v>338.17</v>
      </c>
      <c r="D13" s="86">
        <v>55.466999999999999</v>
      </c>
      <c r="E13" s="87">
        <v>12.904999999999999</v>
      </c>
      <c r="F13" s="86">
        <v>33.930999999999997</v>
      </c>
      <c r="G13" s="86">
        <v>16.808</v>
      </c>
      <c r="H13" s="86">
        <v>688.07299999999998</v>
      </c>
    </row>
    <row r="14" spans="1:12">
      <c r="A14" s="15">
        <v>2016</v>
      </c>
      <c r="B14" s="86">
        <v>261.71699999999998</v>
      </c>
      <c r="C14" s="86">
        <v>337.214</v>
      </c>
      <c r="D14" s="86">
        <v>55.566000000000003</v>
      </c>
      <c r="E14" s="86">
        <v>12.108000000000001</v>
      </c>
      <c r="F14" s="86">
        <v>29.954000000000001</v>
      </c>
      <c r="G14" s="86">
        <v>18.989999999999998</v>
      </c>
      <c r="H14" s="86">
        <v>715.54899999999998</v>
      </c>
      <c r="L14" s="47"/>
    </row>
    <row r="15" spans="1:12">
      <c r="A15" s="15">
        <v>2017</v>
      </c>
      <c r="B15" s="86">
        <v>263.58999999999997</v>
      </c>
      <c r="C15" s="86">
        <v>359.298</v>
      </c>
      <c r="D15" s="86">
        <v>56.734999999999999</v>
      </c>
      <c r="E15" s="86">
        <v>10.881</v>
      </c>
      <c r="F15" s="86">
        <v>28.748000000000001</v>
      </c>
      <c r="G15" s="86">
        <v>13.63</v>
      </c>
      <c r="H15" s="86">
        <v>732.88300000000004</v>
      </c>
      <c r="L15" s="47"/>
    </row>
    <row r="16" spans="1:12">
      <c r="A16" s="15">
        <v>2018</v>
      </c>
      <c r="B16" s="86">
        <v>250.15199999999999</v>
      </c>
      <c r="C16" s="86">
        <v>376.34800000000001</v>
      </c>
      <c r="D16" s="86">
        <v>62.244</v>
      </c>
      <c r="E16" s="86">
        <v>6.9720000000000004</v>
      </c>
      <c r="F16" s="86">
        <v>23.579000000000001</v>
      </c>
      <c r="G16" s="86">
        <v>13.680999999999999</v>
      </c>
      <c r="H16" s="86">
        <v>732.976</v>
      </c>
      <c r="L16" s="47"/>
    </row>
    <row r="17" spans="1:14">
      <c r="A17" s="15">
        <v>2019</v>
      </c>
      <c r="B17" s="86">
        <v>243.18700000000001</v>
      </c>
      <c r="C17" s="86">
        <v>374.654</v>
      </c>
      <c r="D17" s="86">
        <v>60.39</v>
      </c>
      <c r="E17" s="86">
        <v>6.274</v>
      </c>
      <c r="F17" s="86">
        <v>21.356999999999999</v>
      </c>
      <c r="G17" s="86">
        <v>9.968</v>
      </c>
      <c r="H17" s="86">
        <v>715.82899999999995</v>
      </c>
      <c r="L17" s="47"/>
    </row>
    <row r="18" spans="1:14">
      <c r="A18" s="15">
        <v>2020</v>
      </c>
      <c r="B18" s="86">
        <v>75.509</v>
      </c>
      <c r="C18" s="86">
        <v>99.247</v>
      </c>
      <c r="D18" s="86">
        <v>13.087999999999999</v>
      </c>
      <c r="E18" s="87">
        <v>1.917</v>
      </c>
      <c r="F18" s="86">
        <v>7.2119999999999997</v>
      </c>
      <c r="G18" s="86">
        <v>3.8180000000000001</v>
      </c>
      <c r="H18" s="86">
        <v>200.791</v>
      </c>
      <c r="J18" s="73"/>
      <c r="K18" s="73"/>
      <c r="L18" s="73"/>
      <c r="M18" s="73"/>
      <c r="N18" s="73"/>
    </row>
    <row r="19" spans="1:14">
      <c r="A19" s="15">
        <v>2021</v>
      </c>
      <c r="B19" s="86">
        <v>0.68400000000000005</v>
      </c>
      <c r="C19" s="86">
        <v>17.071999999999999</v>
      </c>
      <c r="D19" s="86">
        <v>1.5629999999999999</v>
      </c>
      <c r="E19" s="86">
        <v>9.6000000000000002E-2</v>
      </c>
      <c r="F19" s="86">
        <v>1.3460000000000001</v>
      </c>
      <c r="G19" s="86">
        <v>1.127</v>
      </c>
      <c r="H19" s="86">
        <v>21.888000000000002</v>
      </c>
      <c r="J19" s="73"/>
      <c r="K19" s="73"/>
      <c r="L19" s="73"/>
      <c r="M19" s="73"/>
      <c r="N19" s="73"/>
    </row>
    <row r="20" spans="1:14">
      <c r="A20" s="15">
        <v>2022</v>
      </c>
      <c r="B20" s="86">
        <v>79.933000000000007</v>
      </c>
      <c r="C20" s="86">
        <v>268.43700000000001</v>
      </c>
      <c r="D20" s="86">
        <v>27.783000000000001</v>
      </c>
      <c r="E20" s="86">
        <v>2.375</v>
      </c>
      <c r="F20" s="86">
        <v>14.606</v>
      </c>
      <c r="G20" s="86">
        <v>6.0720000000000001</v>
      </c>
      <c r="H20" s="86">
        <v>399.20499999999998</v>
      </c>
      <c r="J20" s="73"/>
      <c r="K20" s="73"/>
      <c r="L20" s="73"/>
      <c r="M20" s="73"/>
      <c r="N20" s="73"/>
    </row>
    <row r="21" spans="1:14">
      <c r="A21" s="15">
        <v>2023</v>
      </c>
      <c r="B21" s="86">
        <v>190.88200000000001</v>
      </c>
      <c r="C21" s="86">
        <v>318.41300000000001</v>
      </c>
      <c r="D21" s="86">
        <v>43.682000000000002</v>
      </c>
      <c r="E21" s="86">
        <v>4.9980000000000002</v>
      </c>
      <c r="F21" s="86">
        <v>26.376000000000001</v>
      </c>
      <c r="G21" s="86">
        <v>12.523999999999999</v>
      </c>
      <c r="H21" s="86">
        <v>596.875</v>
      </c>
      <c r="J21" s="73"/>
      <c r="K21" s="73"/>
      <c r="L21" s="73"/>
      <c r="M21" s="73"/>
      <c r="N21" s="73"/>
    </row>
    <row r="22" spans="1:14">
      <c r="A22" s="15">
        <v>2024</v>
      </c>
      <c r="B22" s="88">
        <v>212.11978059014905</v>
      </c>
      <c r="C22" s="88">
        <v>325.92850059177238</v>
      </c>
      <c r="D22" s="88">
        <v>43.211028953926899</v>
      </c>
      <c r="E22" s="88">
        <v>4.0218822079678906</v>
      </c>
      <c r="F22" s="88">
        <v>30.346689663276969</v>
      </c>
      <c r="G22" s="88">
        <v>14.928997992906718</v>
      </c>
      <c r="H22" s="88">
        <v>630.55687999999998</v>
      </c>
      <c r="J22" s="73"/>
      <c r="K22" s="73"/>
      <c r="L22" s="73"/>
      <c r="M22" s="73"/>
      <c r="N22" s="73"/>
    </row>
    <row r="23" spans="1:14">
      <c r="A23" s="15">
        <v>2025</v>
      </c>
      <c r="B23" s="88">
        <v>223.4700771789351</v>
      </c>
      <c r="C23" s="88">
        <v>340.63971211485153</v>
      </c>
      <c r="D23" s="88">
        <v>47.5648847758453</v>
      </c>
      <c r="E23" s="88">
        <v>4.5974100901480472</v>
      </c>
      <c r="F23" s="88">
        <v>31.526743663512001</v>
      </c>
      <c r="G23" s="88">
        <v>15.5470099367081</v>
      </c>
      <c r="H23" s="88">
        <v>663.34583775999999</v>
      </c>
      <c r="J23" s="73"/>
      <c r="K23" s="73"/>
      <c r="L23" s="73"/>
      <c r="M23" s="73"/>
      <c r="N23" s="73"/>
    </row>
    <row r="24" spans="1:14">
      <c r="A24" s="15">
        <v>2026</v>
      </c>
      <c r="B24" s="88">
        <v>233.79528899812755</v>
      </c>
      <c r="C24" s="88">
        <v>354.362102038871</v>
      </c>
      <c r="D24" s="88">
        <v>52.0085434838781</v>
      </c>
      <c r="E24" s="88">
        <v>5.0510069317421546</v>
      </c>
      <c r="F24" s="88">
        <v>32.5586389987633</v>
      </c>
      <c r="G24" s="88">
        <v>16.084165845577999</v>
      </c>
      <c r="H24" s="88">
        <v>693.85974629696</v>
      </c>
      <c r="J24" s="73"/>
      <c r="K24" s="73"/>
      <c r="L24" s="73"/>
      <c r="M24" s="73"/>
      <c r="N24" s="73"/>
    </row>
    <row r="25" spans="1:14">
      <c r="A25" s="15">
        <v>2027</v>
      </c>
      <c r="B25" s="88">
        <v>243.96035085709903</v>
      </c>
      <c r="C25" s="88">
        <v>367.20168930411501</v>
      </c>
      <c r="D25" s="88">
        <v>55.690392788652801</v>
      </c>
      <c r="E25" s="88">
        <v>5.4515253324880648</v>
      </c>
      <c r="F25" s="88">
        <v>33.457566334733599</v>
      </c>
      <c r="G25" s="88">
        <v>16.546471278046898</v>
      </c>
      <c r="H25" s="88">
        <v>722.30799589513549</v>
      </c>
      <c r="J25" s="73"/>
      <c r="K25" s="73"/>
      <c r="L25" s="73"/>
      <c r="M25" s="73"/>
      <c r="N25" s="73"/>
    </row>
    <row r="26" spans="1:14">
      <c r="A26" s="15">
        <v>2028</v>
      </c>
      <c r="B26" s="88">
        <v>253.7313794402867</v>
      </c>
      <c r="C26" s="88">
        <v>379.31773998323899</v>
      </c>
      <c r="D26" s="88">
        <v>59.000025963183305</v>
      </c>
      <c r="E26" s="88">
        <v>5.7949714284348133</v>
      </c>
      <c r="F26" s="88">
        <v>34.249332794097796</v>
      </c>
      <c r="G26" s="88">
        <v>16.939942134013801</v>
      </c>
      <c r="H26" s="88">
        <v>749.03339174325538</v>
      </c>
      <c r="J26" s="73"/>
      <c r="K26" s="73"/>
      <c r="L26" s="73"/>
      <c r="M26" s="73"/>
      <c r="N26" s="73"/>
    </row>
    <row r="27" spans="1:14">
      <c r="A27" s="15">
        <v>2029</v>
      </c>
      <c r="B27" s="88">
        <v>263.22258821929131</v>
      </c>
      <c r="C27" s="88">
        <v>390.52085444275303</v>
      </c>
      <c r="D27" s="88">
        <v>61.670427053636999</v>
      </c>
      <c r="E27" s="88">
        <v>6.0822123331810598</v>
      </c>
      <c r="F27" s="88">
        <v>34.983448782773799</v>
      </c>
      <c r="G27" s="88">
        <v>17.271962839146703</v>
      </c>
      <c r="H27" s="88">
        <v>773.75149367078291</v>
      </c>
      <c r="J27" s="73"/>
      <c r="K27" s="73"/>
      <c r="L27" s="73"/>
      <c r="M27" s="73"/>
      <c r="N27" s="73"/>
    </row>
    <row r="28" spans="1:14">
      <c r="A28" s="16"/>
      <c r="B28" s="39"/>
      <c r="C28" s="39"/>
      <c r="D28" s="39"/>
      <c r="E28" s="39"/>
      <c r="F28" s="39"/>
      <c r="G28" s="39"/>
      <c r="H28" s="39"/>
    </row>
    <row r="29" spans="1:14">
      <c r="A29" s="103" t="s">
        <v>10</v>
      </c>
      <c r="B29" s="104"/>
      <c r="C29" s="104"/>
      <c r="D29" s="104"/>
      <c r="E29" s="104"/>
      <c r="F29" s="104"/>
      <c r="G29" s="104"/>
      <c r="H29" s="105"/>
    </row>
    <row r="30" spans="1:14">
      <c r="A30" s="15">
        <v>2016</v>
      </c>
      <c r="B30" s="89">
        <f>B14/B13*100-100</f>
        <v>13.399019900950179</v>
      </c>
      <c r="C30" s="89">
        <f t="shared" ref="C30:H30" si="0">C14/C13*100-100</f>
        <v>-0.28269805127598602</v>
      </c>
      <c r="D30" s="89">
        <f t="shared" si="0"/>
        <v>0.17848450429987395</v>
      </c>
      <c r="E30" s="89">
        <f t="shared" si="0"/>
        <v>-6.1759008136381084</v>
      </c>
      <c r="F30" s="89">
        <f t="shared" si="0"/>
        <v>-11.720845244761421</v>
      </c>
      <c r="G30" s="89">
        <f t="shared" si="0"/>
        <v>12.981913374583513</v>
      </c>
      <c r="H30" s="89">
        <f t="shared" si="0"/>
        <v>3.993180956090427</v>
      </c>
    </row>
    <row r="31" spans="1:14">
      <c r="A31" s="15">
        <v>2017</v>
      </c>
      <c r="B31" s="89">
        <f t="shared" ref="B31:H31" si="1">B15/B14*100-100</f>
        <v>0.71565851664200864</v>
      </c>
      <c r="C31" s="89">
        <f t="shared" si="1"/>
        <v>6.5489570421156884</v>
      </c>
      <c r="D31" s="89">
        <f t="shared" si="1"/>
        <v>2.1038044847568642</v>
      </c>
      <c r="E31" s="89">
        <f t="shared" si="1"/>
        <v>-10.133795837462827</v>
      </c>
      <c r="F31" s="89">
        <f t="shared" si="1"/>
        <v>-4.0261734659811594</v>
      </c>
      <c r="G31" s="89">
        <f t="shared" si="1"/>
        <v>-28.225381779884145</v>
      </c>
      <c r="H31" s="89">
        <f t="shared" si="1"/>
        <v>2.4224756096367912</v>
      </c>
    </row>
    <row r="32" spans="1:14">
      <c r="A32" s="15">
        <v>2018</v>
      </c>
      <c r="B32" s="89">
        <f t="shared" ref="B32:H32" si="2">B16/B15*100-100</f>
        <v>-5.0980689707500204</v>
      </c>
      <c r="C32" s="89">
        <f t="shared" si="2"/>
        <v>4.745364572026574</v>
      </c>
      <c r="D32" s="89">
        <f t="shared" si="2"/>
        <v>9.7100555212831665</v>
      </c>
      <c r="E32" s="89">
        <f t="shared" si="2"/>
        <v>-35.925006892748826</v>
      </c>
      <c r="F32" s="89">
        <f t="shared" si="2"/>
        <v>-17.980381243912618</v>
      </c>
      <c r="G32" s="89">
        <f t="shared" si="2"/>
        <v>0.37417461482023384</v>
      </c>
      <c r="H32" s="89">
        <f t="shared" si="2"/>
        <v>1.2689610756424941E-2</v>
      </c>
    </row>
    <row r="33" spans="1:8">
      <c r="A33" s="15">
        <v>2019</v>
      </c>
      <c r="B33" s="89">
        <f t="shared" ref="B33:H33" si="3">B17/B16*100-100</f>
        <v>-2.7843071412580969</v>
      </c>
      <c r="C33" s="89">
        <f t="shared" si="3"/>
        <v>-0.45011531880069811</v>
      </c>
      <c r="D33" s="89">
        <f t="shared" si="3"/>
        <v>-2.9786003470213984</v>
      </c>
      <c r="E33" s="89">
        <f t="shared" si="3"/>
        <v>-10.01147446930581</v>
      </c>
      <c r="F33" s="89">
        <f t="shared" si="3"/>
        <v>-9.4236396793757109</v>
      </c>
      <c r="G33" s="89">
        <f t="shared" si="3"/>
        <v>-27.139828959871352</v>
      </c>
      <c r="H33" s="89">
        <f t="shared" si="3"/>
        <v>-2.339367182554426</v>
      </c>
    </row>
    <row r="34" spans="1:8">
      <c r="A34" s="15">
        <v>2020</v>
      </c>
      <c r="B34" s="89">
        <f t="shared" ref="B34:H34" si="4">B18/B17*100-100</f>
        <v>-68.950231714688698</v>
      </c>
      <c r="C34" s="89">
        <f t="shared" si="4"/>
        <v>-73.509691608791044</v>
      </c>
      <c r="D34" s="89">
        <f t="shared" si="4"/>
        <v>-78.327537671799973</v>
      </c>
      <c r="E34" s="89">
        <f t="shared" si="4"/>
        <v>-69.445329933057053</v>
      </c>
      <c r="F34" s="89">
        <f t="shared" si="4"/>
        <v>-66.231212248911362</v>
      </c>
      <c r="G34" s="89">
        <f t="shared" si="4"/>
        <v>-61.697431781701447</v>
      </c>
      <c r="H34" s="89">
        <f t="shared" si="4"/>
        <v>-71.949865121418668</v>
      </c>
    </row>
    <row r="35" spans="1:8">
      <c r="A35" s="15">
        <v>2021</v>
      </c>
      <c r="B35" s="89">
        <f t="shared" ref="B35:H35" si="5">B19/B18*100-100</f>
        <v>-99.094147717490628</v>
      </c>
      <c r="C35" s="89">
        <f t="shared" si="5"/>
        <v>-82.798472497909259</v>
      </c>
      <c r="D35" s="89">
        <f t="shared" si="5"/>
        <v>-88.057762836185816</v>
      </c>
      <c r="E35" s="89">
        <f t="shared" si="5"/>
        <v>-94.992175273865413</v>
      </c>
      <c r="F35" s="89">
        <f t="shared" si="5"/>
        <v>-81.336661120354961</v>
      </c>
      <c r="G35" s="89">
        <f t="shared" si="5"/>
        <v>-70.481927710843365</v>
      </c>
      <c r="H35" s="89">
        <f t="shared" si="5"/>
        <v>-89.099113008053152</v>
      </c>
    </row>
    <row r="36" spans="1:8">
      <c r="A36" s="15">
        <v>2022</v>
      </c>
      <c r="B36" s="89">
        <f t="shared" ref="B36:H36" si="6">B20/B19*100-100</f>
        <v>11586.111111111111</v>
      </c>
      <c r="C36" s="89">
        <f t="shared" si="6"/>
        <v>1472.38167760075</v>
      </c>
      <c r="D36" s="89">
        <f t="shared" si="6"/>
        <v>1677.5431861804225</v>
      </c>
      <c r="E36" s="89">
        <f t="shared" si="6"/>
        <v>2373.958333333333</v>
      </c>
      <c r="F36" s="89">
        <f t="shared" si="6"/>
        <v>985.14115898959858</v>
      </c>
      <c r="G36" s="89">
        <f t="shared" si="6"/>
        <v>438.77551020408157</v>
      </c>
      <c r="H36" s="89">
        <f t="shared" si="6"/>
        <v>1723.8532529239762</v>
      </c>
    </row>
    <row r="37" spans="1:8">
      <c r="A37" s="15">
        <v>2023</v>
      </c>
      <c r="B37" s="89">
        <f>B21/B20*100-100</f>
        <v>138.80249709131397</v>
      </c>
      <c r="C37" s="89">
        <f t="shared" ref="C37:H37" si="7">C21/C20*100-100</f>
        <v>18.617403711112843</v>
      </c>
      <c r="D37" s="89">
        <f t="shared" si="7"/>
        <v>57.22564157938308</v>
      </c>
      <c r="E37" s="89">
        <f t="shared" si="7"/>
        <v>110.44210526315788</v>
      </c>
      <c r="F37" s="89">
        <f t="shared" si="7"/>
        <v>80.583321922497618</v>
      </c>
      <c r="G37" s="89">
        <f t="shared" si="7"/>
        <v>106.25823451910406</v>
      </c>
      <c r="H37" s="89">
        <f t="shared" si="7"/>
        <v>49.515912876842748</v>
      </c>
    </row>
    <row r="38" spans="1:8">
      <c r="A38" s="15">
        <v>2024</v>
      </c>
      <c r="B38" s="90">
        <f>B22/B21*100-100</f>
        <v>11.1261305886092</v>
      </c>
      <c r="C38" s="90">
        <f t="shared" ref="C38:H38" si="8">C22/C21*100-100</f>
        <v>2.3602995454872655</v>
      </c>
      <c r="D38" s="90">
        <f t="shared" si="8"/>
        <v>-1.0781810495698494</v>
      </c>
      <c r="E38" s="90">
        <f t="shared" si="8"/>
        <v>-19.530167907805321</v>
      </c>
      <c r="F38" s="90">
        <f t="shared" si="8"/>
        <v>15.054176764016418</v>
      </c>
      <c r="G38" s="90">
        <f t="shared" si="8"/>
        <v>19.203113964442025</v>
      </c>
      <c r="H38" s="90">
        <f t="shared" si="8"/>
        <v>5.6430374869109983</v>
      </c>
    </row>
    <row r="39" spans="1:8">
      <c r="A39" s="15">
        <v>2025</v>
      </c>
      <c r="B39" s="90">
        <f t="shared" ref="B39:H39" si="9">B23/B22*100-100</f>
        <v>5.3508902174082209</v>
      </c>
      <c r="C39" s="90">
        <f t="shared" si="9"/>
        <v>4.5136315162278606</v>
      </c>
      <c r="D39" s="90">
        <f t="shared" si="9"/>
        <v>10.075797608431486</v>
      </c>
      <c r="E39" s="90">
        <f t="shared" si="9"/>
        <v>14.309913926369063</v>
      </c>
      <c r="F39" s="90">
        <f t="shared" si="9"/>
        <v>3.8885757007725061</v>
      </c>
      <c r="G39" s="90">
        <f t="shared" si="9"/>
        <v>4.1396746392157127</v>
      </c>
      <c r="H39" s="90">
        <f t="shared" si="9"/>
        <v>5.2000000000000028</v>
      </c>
    </row>
    <row r="40" spans="1:8">
      <c r="A40" s="15">
        <v>2026</v>
      </c>
      <c r="B40" s="90">
        <f t="shared" ref="B40:H40" si="10">B24/B23*100-100</f>
        <v>4.6204001670097909</v>
      </c>
      <c r="C40" s="90">
        <f t="shared" si="10"/>
        <v>4.0284175438102636</v>
      </c>
      <c r="D40" s="90">
        <f t="shared" si="10"/>
        <v>9.3423094137072411</v>
      </c>
      <c r="E40" s="90">
        <f t="shared" si="10"/>
        <v>9.8663558982074733</v>
      </c>
      <c r="F40" s="90">
        <f t="shared" si="10"/>
        <v>3.2730793457923113</v>
      </c>
      <c r="G40" s="90">
        <f t="shared" si="10"/>
        <v>3.4550431951652456</v>
      </c>
      <c r="H40" s="90">
        <f t="shared" si="10"/>
        <v>4.6000000000000085</v>
      </c>
    </row>
    <row r="41" spans="1:8">
      <c r="A41" s="15">
        <v>2027</v>
      </c>
      <c r="B41" s="90">
        <f t="shared" ref="B41:H41" si="11">B25/B24*100-100</f>
        <v>4.3478471711433428</v>
      </c>
      <c r="C41" s="90">
        <f t="shared" si="11"/>
        <v>3.6232958297091216</v>
      </c>
      <c r="D41" s="90">
        <f t="shared" si="11"/>
        <v>7.0793163163971826</v>
      </c>
      <c r="E41" s="90">
        <f t="shared" si="11"/>
        <v>7.9294763629984999</v>
      </c>
      <c r="F41" s="90">
        <f t="shared" si="11"/>
        <v>2.7609487485163129</v>
      </c>
      <c r="G41" s="90">
        <f t="shared" si="11"/>
        <v>2.8742891419264822</v>
      </c>
      <c r="H41" s="90">
        <f t="shared" si="11"/>
        <v>4.1000000000000085</v>
      </c>
    </row>
    <row r="42" spans="1:8">
      <c r="A42" s="15">
        <v>2028</v>
      </c>
      <c r="B42" s="90">
        <f t="shared" ref="B42:H42" si="12">B26/B25*100-100</f>
        <v>4.0051707373183376</v>
      </c>
      <c r="C42" s="90">
        <f t="shared" si="12"/>
        <v>3.2995628920131423</v>
      </c>
      <c r="D42" s="90">
        <f t="shared" si="12"/>
        <v>5.9429158402432023</v>
      </c>
      <c r="E42" s="90">
        <f t="shared" si="12"/>
        <v>6.3000000000000114</v>
      </c>
      <c r="F42" s="90">
        <f t="shared" si="12"/>
        <v>2.3664795324405787</v>
      </c>
      <c r="G42" s="90">
        <f t="shared" si="12"/>
        <v>2.3779744294418919</v>
      </c>
      <c r="H42" s="90">
        <f t="shared" si="12"/>
        <v>3.6999999999999886</v>
      </c>
    </row>
    <row r="43" spans="1:8">
      <c r="A43" s="15">
        <v>2029</v>
      </c>
      <c r="B43" s="90">
        <f t="shared" ref="B43:H43" si="13">B27/B26*100-100</f>
        <v>3.7406523386825654</v>
      </c>
      <c r="C43" s="90">
        <f t="shared" si="13"/>
        <v>2.9534907753085946</v>
      </c>
      <c r="D43" s="90">
        <f t="shared" si="13"/>
        <v>4.5261015514129781</v>
      </c>
      <c r="E43" s="90">
        <f t="shared" si="13"/>
        <v>4.9567268500550341</v>
      </c>
      <c r="F43" s="90">
        <f t="shared" si="13"/>
        <v>2.1434461018245372</v>
      </c>
      <c r="G43" s="90">
        <f t="shared" si="13"/>
        <v>1.9599872449755082</v>
      </c>
      <c r="H43" s="90">
        <f t="shared" si="13"/>
        <v>3.3000000000000114</v>
      </c>
    </row>
    <row r="44" spans="1:8">
      <c r="A44" s="16"/>
      <c r="B44" s="11"/>
      <c r="C44" s="11"/>
      <c r="D44" s="11"/>
      <c r="E44" s="11"/>
      <c r="F44" s="11"/>
      <c r="G44" s="11"/>
      <c r="H44" s="11"/>
    </row>
    <row r="45" spans="1:8">
      <c r="A45" s="113" t="s">
        <v>11</v>
      </c>
      <c r="B45" s="114"/>
      <c r="C45" s="114"/>
      <c r="D45" s="114"/>
      <c r="E45" s="114"/>
      <c r="F45" s="114"/>
      <c r="G45" s="114"/>
      <c r="H45" s="115"/>
    </row>
    <row r="46" spans="1:8">
      <c r="A46" s="62" t="s">
        <v>53</v>
      </c>
      <c r="B46" s="89">
        <f>(B12/B7)^(1/5)*100-100</f>
        <v>-5.5111612330908031</v>
      </c>
      <c r="C46" s="89">
        <f t="shared" ref="C46:H46" si="14">(C12/C7)^(1/5)*100-100</f>
        <v>0.76755630697513766</v>
      </c>
      <c r="D46" s="89">
        <f t="shared" si="14"/>
        <v>4.6366547422326647</v>
      </c>
      <c r="E46" s="89">
        <f t="shared" si="14"/>
        <v>1.9280048162473236</v>
      </c>
      <c r="F46" s="89">
        <f t="shared" si="14"/>
        <v>11.935661144254951</v>
      </c>
      <c r="G46" s="89">
        <f t="shared" si="14"/>
        <v>0.85743966729145882</v>
      </c>
      <c r="H46" s="89">
        <f t="shared" si="14"/>
        <v>-0.81368234488135727</v>
      </c>
    </row>
    <row r="47" spans="1:8">
      <c r="A47" s="62" t="s">
        <v>52</v>
      </c>
      <c r="B47" s="89">
        <f>(B17/B12)^(1/5)*100-100</f>
        <v>3.1283591439219265</v>
      </c>
      <c r="C47" s="89">
        <f t="shared" ref="C47:H47" si="15">(C17/C12)^(1/5)*100-100</f>
        <v>2.7141452252201361</v>
      </c>
      <c r="D47" s="89">
        <f t="shared" si="15"/>
        <v>-0.47083809548824718</v>
      </c>
      <c r="E47" s="89">
        <f t="shared" si="15"/>
        <v>-5.0158374456693338</v>
      </c>
      <c r="F47" s="89">
        <f t="shared" si="15"/>
        <v>-8.8529426278512346</v>
      </c>
      <c r="G47" s="89">
        <f t="shared" si="15"/>
        <v>-10.241273824110223</v>
      </c>
      <c r="H47" s="89">
        <f t="shared" si="15"/>
        <v>1.7243965734353992</v>
      </c>
    </row>
    <row r="48" spans="1:8">
      <c r="A48" s="62" t="s">
        <v>51</v>
      </c>
      <c r="B48" s="91">
        <f>(B22/B17)^(1/5)*100-100</f>
        <v>-2.6965670559809212</v>
      </c>
      <c r="C48" s="91">
        <f t="shared" ref="C48:H48" si="16">(C22/C17)^(1/5)*100-100</f>
        <v>-2.7480332343018858</v>
      </c>
      <c r="D48" s="91">
        <f t="shared" si="16"/>
        <v>-6.4753878852366995</v>
      </c>
      <c r="E48" s="91">
        <f t="shared" si="16"/>
        <v>-8.5092966092499012</v>
      </c>
      <c r="F48" s="91">
        <f t="shared" si="16"/>
        <v>7.2788761361017578</v>
      </c>
      <c r="G48" s="91">
        <f t="shared" si="16"/>
        <v>8.4137897580394991</v>
      </c>
      <c r="H48" s="91">
        <f t="shared" si="16"/>
        <v>-2.5048535510306209</v>
      </c>
    </row>
    <row r="49" spans="1:8">
      <c r="A49" s="62" t="s">
        <v>50</v>
      </c>
      <c r="B49" s="91">
        <f>(B27/B22)^(1/5)*100-100</f>
        <v>4.4115149541330823</v>
      </c>
      <c r="C49" s="91">
        <f t="shared" ref="C49:H49" si="17">(C27/C22)^(1/5)*100-100</f>
        <v>3.6822416949793677</v>
      </c>
      <c r="D49" s="91">
        <f t="shared" si="17"/>
        <v>7.3733417066817566</v>
      </c>
      <c r="E49" s="91">
        <f t="shared" si="17"/>
        <v>8.6241637732786529</v>
      </c>
      <c r="F49" s="91">
        <f t="shared" si="17"/>
        <v>2.8845730293081573</v>
      </c>
      <c r="G49" s="91">
        <f t="shared" si="17"/>
        <v>2.9585000808736339</v>
      </c>
      <c r="H49" s="91">
        <f t="shared" si="17"/>
        <v>4.1778634428618346</v>
      </c>
    </row>
    <row r="50" spans="1:8">
      <c r="A50" s="92"/>
      <c r="B50" s="92"/>
      <c r="C50" s="92"/>
      <c r="D50" s="92"/>
      <c r="E50" s="92"/>
      <c r="F50" s="92"/>
      <c r="G50" s="92"/>
      <c r="H50" s="92"/>
    </row>
    <row r="51" spans="1:8">
      <c r="A51" s="13" t="s">
        <v>43</v>
      </c>
      <c r="B51" s="38"/>
      <c r="C51" s="38"/>
      <c r="D51" s="38"/>
      <c r="E51" s="38"/>
      <c r="F51" s="38"/>
      <c r="G51" s="38"/>
      <c r="H51" s="38"/>
    </row>
    <row r="52" spans="1:8">
      <c r="A52" s="37" t="s">
        <v>12</v>
      </c>
      <c r="B52" s="11"/>
      <c r="C52" s="11"/>
      <c r="D52" s="11"/>
      <c r="E52" s="11"/>
      <c r="F52" s="11"/>
      <c r="G52" s="11"/>
      <c r="H52" s="11"/>
    </row>
    <row r="53" spans="1:8" ht="15">
      <c r="A53" s="37" t="s">
        <v>40</v>
      </c>
      <c r="B53" s="11"/>
      <c r="C53" s="11"/>
      <c r="D53" s="11"/>
      <c r="E53" s="11"/>
      <c r="F53" s="11"/>
      <c r="G53" s="11"/>
      <c r="H53" s="11"/>
    </row>
    <row r="54" spans="1:8">
      <c r="A54" s="36"/>
      <c r="B54" s="11"/>
      <c r="C54" s="11"/>
      <c r="D54" s="11"/>
      <c r="E54" s="11"/>
      <c r="F54" s="11"/>
      <c r="G54" s="11"/>
      <c r="H54" s="11"/>
    </row>
    <row r="55" spans="1:8">
      <c r="A55" s="36"/>
      <c r="B55" s="11"/>
      <c r="C55" s="11"/>
      <c r="D55" s="11"/>
      <c r="E55" s="11"/>
      <c r="F55" s="11"/>
      <c r="G55" s="11"/>
      <c r="H55" s="11"/>
    </row>
    <row r="56" spans="1:8">
      <c r="A56" s="26"/>
      <c r="B56" s="11"/>
      <c r="C56" s="11"/>
      <c r="D56" s="11"/>
      <c r="E56" s="11"/>
      <c r="F56" s="11"/>
      <c r="G56" s="11"/>
      <c r="H56" s="11"/>
    </row>
    <row r="57" spans="1:8">
      <c r="A57" s="25"/>
      <c r="B57" s="35"/>
      <c r="C57" s="35"/>
      <c r="D57" s="35"/>
      <c r="E57" s="35"/>
      <c r="F57" s="35"/>
      <c r="G57" s="35"/>
    </row>
    <row r="58" spans="1:8">
      <c r="B58" s="34"/>
      <c r="C58" s="34"/>
      <c r="D58" s="34"/>
      <c r="E58" s="34"/>
      <c r="F58" s="34"/>
      <c r="G58" s="34"/>
    </row>
    <row r="59" spans="1:8">
      <c r="B59" s="33"/>
      <c r="C59" s="33"/>
      <c r="D59" s="33"/>
    </row>
    <row r="60" spans="1:8">
      <c r="B60" s="32"/>
      <c r="C60" s="32"/>
      <c r="D60" s="32"/>
      <c r="E60" s="32"/>
      <c r="F60" s="32"/>
      <c r="G60" s="32"/>
    </row>
    <row r="61" spans="1:8">
      <c r="B61" s="32"/>
      <c r="C61" s="32"/>
      <c r="D61" s="32"/>
      <c r="E61" s="32"/>
      <c r="F61" s="32"/>
      <c r="G61" s="32"/>
    </row>
    <row r="62" spans="1:8">
      <c r="B62" s="32"/>
      <c r="C62" s="32"/>
      <c r="D62" s="32"/>
      <c r="E62" s="32"/>
      <c r="F62" s="32"/>
      <c r="G62" s="32"/>
    </row>
    <row r="63" spans="1:8">
      <c r="B63" s="31"/>
      <c r="C63" s="31"/>
      <c r="D63" s="31"/>
      <c r="E63" s="31"/>
      <c r="F63" s="31"/>
      <c r="G63" s="31"/>
      <c r="H63" s="31"/>
    </row>
    <row r="64" spans="1:8">
      <c r="B64" s="31"/>
      <c r="C64" s="31"/>
      <c r="D64" s="31"/>
      <c r="E64" s="31"/>
      <c r="F64" s="31"/>
      <c r="G64" s="31"/>
      <c r="H64" s="31"/>
    </row>
    <row r="65" spans="2:8">
      <c r="B65" s="30"/>
      <c r="C65" s="30"/>
      <c r="D65" s="30"/>
      <c r="E65" s="30"/>
      <c r="F65" s="30"/>
      <c r="G65" s="30"/>
      <c r="H65" s="30"/>
    </row>
    <row r="66" spans="2:8">
      <c r="B66" s="30"/>
      <c r="C66" s="30"/>
      <c r="D66" s="30"/>
      <c r="E66" s="30"/>
      <c r="F66" s="30"/>
      <c r="G66" s="30"/>
      <c r="H66" s="30"/>
    </row>
    <row r="67" spans="2:8">
      <c r="B67" s="29"/>
      <c r="C67" s="29"/>
      <c r="D67" s="29"/>
      <c r="E67" s="29"/>
      <c r="F67" s="29"/>
      <c r="G67" s="29"/>
    </row>
    <row r="68" spans="2:8">
      <c r="B68" s="29"/>
      <c r="C68" s="29"/>
      <c r="D68" s="29"/>
      <c r="E68" s="29"/>
      <c r="F68" s="29"/>
      <c r="G68" s="29"/>
    </row>
    <row r="69" spans="2:8">
      <c r="B69" s="29"/>
      <c r="C69" s="29"/>
      <c r="D69" s="29"/>
      <c r="E69" s="29"/>
      <c r="F69" s="29"/>
      <c r="G69" s="29"/>
    </row>
    <row r="70" spans="2:8">
      <c r="B70" s="29"/>
      <c r="C70" s="29"/>
      <c r="D70" s="29"/>
      <c r="E70" s="29"/>
      <c r="F70" s="29"/>
      <c r="G70" s="29"/>
    </row>
    <row r="71" spans="2:8">
      <c r="B71" s="29"/>
      <c r="C71" s="29"/>
      <c r="D71" s="29"/>
      <c r="E71" s="29"/>
      <c r="F71" s="29"/>
      <c r="G71" s="29"/>
    </row>
    <row r="72" spans="2:8">
      <c r="B72" s="29"/>
      <c r="C72" s="29"/>
      <c r="D72" s="29"/>
      <c r="E72" s="29"/>
      <c r="F72" s="29"/>
      <c r="G72" s="29"/>
    </row>
    <row r="73" spans="2:8">
      <c r="B73" s="29"/>
      <c r="C73" s="29"/>
      <c r="D73" s="29"/>
      <c r="E73" s="29"/>
      <c r="F73" s="29"/>
      <c r="G73" s="29"/>
    </row>
    <row r="74" spans="2:8">
      <c r="B74" s="29"/>
      <c r="C74" s="29"/>
      <c r="D74" s="29"/>
      <c r="E74" s="29"/>
      <c r="F74" s="29"/>
      <c r="G74" s="29"/>
    </row>
    <row r="75" spans="2:8">
      <c r="B75" s="29"/>
      <c r="C75" s="29"/>
      <c r="D75" s="29"/>
      <c r="E75" s="29"/>
      <c r="F75" s="29"/>
      <c r="G75" s="29"/>
    </row>
    <row r="76" spans="2:8">
      <c r="B76" s="29"/>
      <c r="C76" s="29"/>
      <c r="D76" s="29"/>
      <c r="E76" s="29"/>
      <c r="F76" s="29"/>
      <c r="G76" s="29"/>
    </row>
    <row r="77" spans="2:8">
      <c r="B77" s="29"/>
      <c r="C77" s="29"/>
      <c r="D77" s="29"/>
      <c r="E77" s="29"/>
      <c r="F77" s="29"/>
      <c r="G77" s="29"/>
    </row>
    <row r="78" spans="2:8">
      <c r="B78" s="29"/>
      <c r="C78" s="29"/>
      <c r="D78" s="29"/>
      <c r="E78" s="29"/>
      <c r="F78" s="29"/>
      <c r="G78" s="29"/>
    </row>
    <row r="79" spans="2:8">
      <c r="B79" s="29"/>
      <c r="C79" s="29"/>
      <c r="D79" s="29"/>
      <c r="E79" s="29"/>
      <c r="F79" s="29"/>
      <c r="G79" s="29"/>
    </row>
    <row r="80" spans="2:8">
      <c r="B80" s="29"/>
      <c r="C80" s="29"/>
      <c r="D80" s="29"/>
      <c r="E80" s="29"/>
      <c r="F80" s="29"/>
      <c r="G80" s="29"/>
    </row>
    <row r="83" spans="2:7">
      <c r="B83" s="28"/>
      <c r="C83" s="28"/>
      <c r="D83" s="28"/>
      <c r="E83" s="28"/>
      <c r="F83" s="28"/>
      <c r="G83" s="28"/>
    </row>
  </sheetData>
  <mergeCells count="2">
    <mergeCell ref="A29:H29"/>
    <mergeCell ref="A45:H45"/>
  </mergeCells>
  <pageMargins left="0.7" right="0.7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532B5B-A823-4997-A58C-B12BC614DD71}">
  <dimension ref="A1:AO83"/>
  <sheetViews>
    <sheetView workbookViewId="0">
      <pane xSplit="1" ySplit="6" topLeftCell="B7" activePane="bottomRight" state="frozen"/>
      <selection activeCell="C34" sqref="C34"/>
      <selection pane="topRight" activeCell="C34" sqref="C34"/>
      <selection pane="bottomLeft" activeCell="C34" sqref="C34"/>
      <selection pane="bottomRight" activeCell="C34" sqref="C34"/>
    </sheetView>
  </sheetViews>
  <sheetFormatPr defaultRowHeight="14.25"/>
  <cols>
    <col min="1" max="1" width="16.5" style="2" customWidth="1"/>
    <col min="2" max="7" width="14.5" style="27" customWidth="1"/>
    <col min="8" max="8" width="8.19921875" style="27" customWidth="1"/>
    <col min="9" max="11" width="10.5" style="26" customWidth="1"/>
    <col min="12" max="41" width="9.19921875" style="26"/>
  </cols>
  <sheetData>
    <row r="1" spans="1:12" ht="69.400000000000006" customHeight="1">
      <c r="A1" s="25"/>
      <c r="B1" s="1"/>
      <c r="C1" s="26"/>
      <c r="D1" s="26"/>
      <c r="E1" s="26"/>
      <c r="F1" s="26"/>
      <c r="G1" s="26"/>
      <c r="H1" s="26"/>
    </row>
    <row r="2" spans="1:12" s="26" customFormat="1">
      <c r="A2" s="44"/>
      <c r="B2" s="27"/>
      <c r="C2" s="27"/>
      <c r="D2" s="27"/>
      <c r="E2" s="27"/>
      <c r="F2" s="27"/>
      <c r="G2" s="27"/>
      <c r="H2" s="27"/>
    </row>
    <row r="3" spans="1:12" ht="22.5">
      <c r="A3" s="43" t="s">
        <v>55</v>
      </c>
      <c r="B3" s="42" t="s">
        <v>71</v>
      </c>
      <c r="C3" s="42"/>
      <c r="D3" s="41"/>
      <c r="E3" s="41"/>
      <c r="F3" s="41"/>
      <c r="G3" s="41"/>
      <c r="H3" s="41"/>
    </row>
    <row r="4" spans="1:12">
      <c r="A4" s="25"/>
      <c r="B4" s="40"/>
      <c r="C4" s="40"/>
      <c r="D4" s="40"/>
      <c r="E4" s="40"/>
      <c r="F4" s="40"/>
      <c r="G4" s="40"/>
      <c r="H4" s="40"/>
    </row>
    <row r="5" spans="1:12">
      <c r="A5" s="19"/>
      <c r="B5" s="45" t="s">
        <v>34</v>
      </c>
      <c r="C5" s="45" t="s">
        <v>35</v>
      </c>
      <c r="D5" s="45" t="s">
        <v>36</v>
      </c>
      <c r="E5" s="45" t="s">
        <v>37</v>
      </c>
      <c r="F5" s="45" t="s">
        <v>38</v>
      </c>
      <c r="G5" s="45" t="s">
        <v>39</v>
      </c>
      <c r="H5" s="45" t="s">
        <v>31</v>
      </c>
    </row>
    <row r="6" spans="1:12">
      <c r="A6" s="17"/>
      <c r="B6" s="46" t="s">
        <v>8</v>
      </c>
      <c r="C6" s="46" t="s">
        <v>8</v>
      </c>
      <c r="D6" s="46" t="s">
        <v>8</v>
      </c>
      <c r="E6" s="46" t="s">
        <v>8</v>
      </c>
      <c r="F6" s="46" t="s">
        <v>8</v>
      </c>
      <c r="G6" s="46" t="s">
        <v>8</v>
      </c>
      <c r="H6" s="46" t="s">
        <v>8</v>
      </c>
    </row>
    <row r="7" spans="1:12">
      <c r="A7" s="15">
        <v>2009</v>
      </c>
      <c r="B7" s="86">
        <v>22.484000000000002</v>
      </c>
      <c r="C7" s="86">
        <v>44.622999999999998</v>
      </c>
      <c r="D7" s="86">
        <v>22.006</v>
      </c>
      <c r="E7" s="86">
        <v>13.172000000000001</v>
      </c>
      <c r="F7" s="86">
        <v>9.2379999999999995</v>
      </c>
      <c r="G7" s="86">
        <v>7.8890000000000002</v>
      </c>
      <c r="H7" s="86">
        <v>119.41199999999999</v>
      </c>
    </row>
    <row r="8" spans="1:12">
      <c r="A8" s="15">
        <v>2010</v>
      </c>
      <c r="B8" s="86">
        <v>23.574000000000002</v>
      </c>
      <c r="C8" s="86">
        <v>52.857999999999997</v>
      </c>
      <c r="D8" s="86">
        <v>28.716999999999999</v>
      </c>
      <c r="E8" s="86">
        <v>14.916</v>
      </c>
      <c r="F8" s="86">
        <v>9.6519999999999992</v>
      </c>
      <c r="G8" s="86">
        <v>8.8529999999999998</v>
      </c>
      <c r="H8" s="86">
        <v>138.57</v>
      </c>
    </row>
    <row r="9" spans="1:12">
      <c r="A9" s="15">
        <v>2011</v>
      </c>
      <c r="B9" s="86">
        <v>25.12</v>
      </c>
      <c r="C9" s="86">
        <v>58.774999999999999</v>
      </c>
      <c r="D9" s="86">
        <v>29.13</v>
      </c>
      <c r="E9" s="86">
        <v>13.956</v>
      </c>
      <c r="F9" s="86">
        <v>11.641</v>
      </c>
      <c r="G9" s="86">
        <v>10.535</v>
      </c>
      <c r="H9" s="86">
        <v>149.15700000000001</v>
      </c>
    </row>
    <row r="10" spans="1:12">
      <c r="A10" s="15">
        <v>2012</v>
      </c>
      <c r="B10" s="86">
        <v>31.209</v>
      </c>
      <c r="C10" s="86">
        <v>66.150999999999996</v>
      </c>
      <c r="D10" s="86">
        <v>30.596</v>
      </c>
      <c r="E10" s="86">
        <v>11.842000000000001</v>
      </c>
      <c r="F10" s="86">
        <v>12.257999999999999</v>
      </c>
      <c r="G10" s="86">
        <v>12.204000000000001</v>
      </c>
      <c r="H10" s="86">
        <v>164.25899999999999</v>
      </c>
    </row>
    <row r="11" spans="1:12">
      <c r="A11" s="15">
        <v>2013</v>
      </c>
      <c r="B11" s="86">
        <v>33.631999999999998</v>
      </c>
      <c r="C11" s="86">
        <v>82.344999999999999</v>
      </c>
      <c r="D11" s="86">
        <v>25.425999999999998</v>
      </c>
      <c r="E11" s="86">
        <v>10.295</v>
      </c>
      <c r="F11" s="86">
        <v>12.833</v>
      </c>
      <c r="G11" s="86">
        <v>12.318</v>
      </c>
      <c r="H11" s="86">
        <v>176.85</v>
      </c>
    </row>
    <row r="12" spans="1:12">
      <c r="A12" s="15">
        <v>2014</v>
      </c>
      <c r="B12" s="86">
        <v>41.209000000000003</v>
      </c>
      <c r="C12" s="86">
        <v>95.046999999999997</v>
      </c>
      <c r="D12" s="86">
        <v>25.506</v>
      </c>
      <c r="E12" s="86">
        <v>10.872999999999999</v>
      </c>
      <c r="F12" s="86">
        <v>14.244999999999999</v>
      </c>
      <c r="G12" s="86">
        <v>13.218999999999999</v>
      </c>
      <c r="H12" s="86">
        <v>200.09800000000001</v>
      </c>
    </row>
    <row r="13" spans="1:12">
      <c r="A13" s="15">
        <v>2015</v>
      </c>
      <c r="B13" s="86">
        <v>50.884</v>
      </c>
      <c r="C13" s="86">
        <v>111.587</v>
      </c>
      <c r="D13" s="86">
        <v>27.504000000000001</v>
      </c>
      <c r="E13" s="87">
        <v>12.827999999999999</v>
      </c>
      <c r="F13" s="86">
        <v>17.579000000000001</v>
      </c>
      <c r="G13" s="86">
        <v>15.414999999999999</v>
      </c>
      <c r="H13" s="86">
        <v>235.797</v>
      </c>
    </row>
    <row r="14" spans="1:12">
      <c r="A14" s="15">
        <v>2016</v>
      </c>
      <c r="B14" s="86">
        <v>59.81</v>
      </c>
      <c r="C14" s="86">
        <v>123.133</v>
      </c>
      <c r="D14" s="86">
        <v>28.757000000000001</v>
      </c>
      <c r="E14" s="86">
        <v>15.198</v>
      </c>
      <c r="F14" s="86">
        <v>19.498000000000001</v>
      </c>
      <c r="G14" s="86">
        <v>15.856999999999999</v>
      </c>
      <c r="H14" s="86">
        <v>262.25200000000001</v>
      </c>
      <c r="L14" s="47"/>
    </row>
    <row r="15" spans="1:12">
      <c r="A15" s="15">
        <v>2017</v>
      </c>
      <c r="B15" s="86">
        <v>67.510999999999996</v>
      </c>
      <c r="C15" s="86">
        <v>144.49100000000001</v>
      </c>
      <c r="D15" s="86">
        <v>38.107999999999997</v>
      </c>
      <c r="E15" s="86">
        <v>18.117000000000001</v>
      </c>
      <c r="F15" s="86">
        <v>19.641999999999999</v>
      </c>
      <c r="G15" s="86">
        <v>14.696999999999999</v>
      </c>
      <c r="H15" s="86">
        <v>302.565</v>
      </c>
      <c r="L15" s="47"/>
    </row>
    <row r="16" spans="1:12">
      <c r="A16" s="15">
        <v>2018</v>
      </c>
      <c r="B16" s="86">
        <v>69.417000000000002</v>
      </c>
      <c r="C16" s="86">
        <v>187.84399999999999</v>
      </c>
      <c r="D16" s="86">
        <v>40.978999999999999</v>
      </c>
      <c r="E16" s="86">
        <v>21.361999999999998</v>
      </c>
      <c r="F16" s="86">
        <v>21.23</v>
      </c>
      <c r="G16" s="86">
        <v>16.914999999999999</v>
      </c>
      <c r="H16" s="86">
        <v>357.74700000000001</v>
      </c>
      <c r="L16" s="47"/>
    </row>
    <row r="17" spans="1:14">
      <c r="A17" s="15">
        <v>2019</v>
      </c>
      <c r="B17" s="86">
        <v>71.460999999999999</v>
      </c>
      <c r="C17" s="86">
        <v>218.41</v>
      </c>
      <c r="D17" s="86">
        <v>45.972999999999999</v>
      </c>
      <c r="E17" s="86">
        <v>24.952000000000002</v>
      </c>
      <c r="F17" s="86">
        <v>22.478999999999999</v>
      </c>
      <c r="G17" s="86">
        <v>16.029</v>
      </c>
      <c r="H17" s="86">
        <v>399.30500000000001</v>
      </c>
      <c r="L17" s="47"/>
    </row>
    <row r="18" spans="1:14">
      <c r="A18" s="15">
        <v>2020</v>
      </c>
      <c r="B18" s="86">
        <v>10.169</v>
      </c>
      <c r="C18" s="86">
        <v>42.643000000000001</v>
      </c>
      <c r="D18" s="86">
        <v>7.0830000000000002</v>
      </c>
      <c r="E18" s="87">
        <v>11.622</v>
      </c>
      <c r="F18" s="86">
        <v>7.4379999999999997</v>
      </c>
      <c r="G18" s="86">
        <v>5.016</v>
      </c>
      <c r="H18" s="86">
        <v>83.971000000000004</v>
      </c>
      <c r="J18" s="73"/>
      <c r="K18" s="73"/>
      <c r="L18" s="73"/>
      <c r="M18" s="73"/>
      <c r="N18" s="73"/>
    </row>
    <row r="19" spans="1:14">
      <c r="A19" s="15">
        <v>2021</v>
      </c>
      <c r="B19" s="86">
        <v>0.15</v>
      </c>
      <c r="C19" s="86">
        <v>7.5030000000000001</v>
      </c>
      <c r="D19" s="86">
        <v>0.39600000000000002</v>
      </c>
      <c r="E19" s="86">
        <v>1.6990000000000001</v>
      </c>
      <c r="F19" s="86">
        <v>1.3380000000000001</v>
      </c>
      <c r="G19" s="86">
        <v>1.873</v>
      </c>
      <c r="H19" s="86">
        <v>12.96</v>
      </c>
      <c r="J19" s="73"/>
      <c r="K19" s="73"/>
      <c r="L19" s="73"/>
      <c r="M19" s="73"/>
      <c r="N19" s="73"/>
    </row>
    <row r="20" spans="1:14">
      <c r="A20" s="15">
        <v>2022</v>
      </c>
      <c r="B20" s="86">
        <v>29.311</v>
      </c>
      <c r="C20" s="86">
        <v>201.709</v>
      </c>
      <c r="D20" s="86">
        <v>24.155999999999999</v>
      </c>
      <c r="E20" s="86">
        <v>17.7</v>
      </c>
      <c r="F20" s="86">
        <v>18.187999999999999</v>
      </c>
      <c r="G20" s="86">
        <v>12.279</v>
      </c>
      <c r="H20" s="86">
        <v>303.34300000000002</v>
      </c>
      <c r="J20" s="73"/>
      <c r="K20" s="73"/>
      <c r="L20" s="73"/>
      <c r="M20" s="73"/>
      <c r="N20" s="73"/>
    </row>
    <row r="21" spans="1:14">
      <c r="A21" s="15">
        <v>2023</v>
      </c>
      <c r="B21" s="86">
        <v>56.040999999999997</v>
      </c>
      <c r="C21" s="86">
        <v>238.69900000000001</v>
      </c>
      <c r="D21" s="86">
        <v>32.606999999999999</v>
      </c>
      <c r="E21" s="86">
        <v>21.125</v>
      </c>
      <c r="F21" s="86">
        <v>26.984999999999999</v>
      </c>
      <c r="G21" s="86">
        <v>20.103999999999999</v>
      </c>
      <c r="H21" s="86">
        <v>395.56099999999998</v>
      </c>
      <c r="J21" s="73"/>
      <c r="K21" s="73"/>
      <c r="L21" s="73"/>
      <c r="M21" s="73"/>
      <c r="N21" s="73"/>
    </row>
    <row r="22" spans="1:14">
      <c r="A22" s="15">
        <v>2024</v>
      </c>
      <c r="B22" s="88">
        <v>66.145083421103635</v>
      </c>
      <c r="C22" s="88">
        <v>258.3466012459819</v>
      </c>
      <c r="D22" s="88">
        <v>32.298218312715306</v>
      </c>
      <c r="E22" s="88">
        <v>25.538649665590611</v>
      </c>
      <c r="F22" s="88">
        <v>31.619225645799514</v>
      </c>
      <c r="G22" s="88">
        <v>22.696721708809054</v>
      </c>
      <c r="H22" s="88">
        <v>436.64449999999999</v>
      </c>
      <c r="J22" s="73"/>
      <c r="K22" s="73"/>
      <c r="L22" s="73"/>
      <c r="M22" s="73"/>
      <c r="N22" s="73"/>
    </row>
    <row r="23" spans="1:14">
      <c r="A23" s="15">
        <v>2025</v>
      </c>
      <c r="B23" s="88">
        <v>77.24320999393521</v>
      </c>
      <c r="C23" s="88">
        <v>276.62227790952699</v>
      </c>
      <c r="D23" s="88">
        <v>37.361583129993697</v>
      </c>
      <c r="E23" s="88">
        <v>29.373439778471198</v>
      </c>
      <c r="F23" s="88">
        <v>35.122482789900104</v>
      </c>
      <c r="G23" s="88">
        <v>24.149311898172833</v>
      </c>
      <c r="H23" s="88">
        <v>479.87230550000004</v>
      </c>
      <c r="J23" s="73"/>
      <c r="K23" s="73"/>
      <c r="L23" s="73"/>
      <c r="M23" s="73"/>
      <c r="N23" s="73"/>
    </row>
    <row r="24" spans="1:14">
      <c r="A24" s="15">
        <v>2026</v>
      </c>
      <c r="B24" s="88">
        <v>88.36548753989311</v>
      </c>
      <c r="C24" s="88">
        <v>295.25534724918396</v>
      </c>
      <c r="D24" s="88">
        <v>42.8736725249031</v>
      </c>
      <c r="E24" s="88">
        <v>32.613555599419698</v>
      </c>
      <c r="F24" s="88">
        <v>38.397673964722401</v>
      </c>
      <c r="G24" s="88">
        <v>25.5550761168778</v>
      </c>
      <c r="H24" s="88">
        <v>523.06081299499999</v>
      </c>
      <c r="J24" s="73"/>
      <c r="K24" s="73"/>
      <c r="L24" s="73"/>
      <c r="M24" s="73"/>
      <c r="N24" s="73"/>
    </row>
    <row r="25" spans="1:14">
      <c r="A25" s="15">
        <v>2027</v>
      </c>
      <c r="B25" s="88">
        <v>97.703054778689491</v>
      </c>
      <c r="C25" s="88">
        <v>313.160337875398</v>
      </c>
      <c r="D25" s="88">
        <v>47.192513671945093</v>
      </c>
      <c r="E25" s="88">
        <v>34.993182490984296</v>
      </c>
      <c r="F25" s="88">
        <v>40.382557662958497</v>
      </c>
      <c r="G25" s="88">
        <v>26.7666842376698</v>
      </c>
      <c r="H25" s="88">
        <v>560.19813071764509</v>
      </c>
      <c r="J25" s="73"/>
      <c r="K25" s="73"/>
      <c r="L25" s="73"/>
      <c r="M25" s="73"/>
      <c r="N25" s="73"/>
    </row>
    <row r="26" spans="1:14">
      <c r="A26" s="15">
        <v>2028</v>
      </c>
      <c r="B26" s="88">
        <v>105.21969474775629</v>
      </c>
      <c r="C26" s="88">
        <v>330.44947206616399</v>
      </c>
      <c r="D26" s="88">
        <v>50.307649519605704</v>
      </c>
      <c r="E26" s="88">
        <v>36.731682520587604</v>
      </c>
      <c r="F26" s="88">
        <v>41.687947181162002</v>
      </c>
      <c r="G26" s="88">
        <v>27.7329781332752</v>
      </c>
      <c r="H26" s="88">
        <v>592.12942416855083</v>
      </c>
      <c r="J26" s="73"/>
      <c r="K26" s="73"/>
      <c r="L26" s="73"/>
      <c r="M26" s="73"/>
      <c r="N26" s="73"/>
    </row>
    <row r="27" spans="1:14">
      <c r="A27" s="15">
        <v>2029</v>
      </c>
      <c r="B27" s="88">
        <v>110.27828764559489</v>
      </c>
      <c r="C27" s="88">
        <v>346.53360147674499</v>
      </c>
      <c r="D27" s="88">
        <v>52.386524346066402</v>
      </c>
      <c r="E27" s="88">
        <v>37.858028043767</v>
      </c>
      <c r="F27" s="88">
        <v>42.704081755053394</v>
      </c>
      <c r="G27" s="88">
        <v>28.422595564740401</v>
      </c>
      <c r="H27" s="88">
        <v>618.18311883196714</v>
      </c>
      <c r="J27" s="73"/>
      <c r="K27" s="73"/>
      <c r="L27" s="73"/>
      <c r="M27" s="73"/>
      <c r="N27" s="73"/>
    </row>
    <row r="28" spans="1:14">
      <c r="A28" s="16"/>
      <c r="B28" s="39"/>
      <c r="C28" s="39"/>
      <c r="D28" s="39"/>
      <c r="E28" s="39"/>
      <c r="F28" s="39"/>
      <c r="G28" s="39"/>
      <c r="H28" s="39"/>
    </row>
    <row r="29" spans="1:14">
      <c r="A29" s="103" t="s">
        <v>10</v>
      </c>
      <c r="B29" s="104"/>
      <c r="C29" s="104"/>
      <c r="D29" s="104"/>
      <c r="E29" s="104"/>
      <c r="F29" s="104"/>
      <c r="G29" s="104"/>
      <c r="H29" s="105"/>
    </row>
    <row r="30" spans="1:14">
      <c r="A30" s="15">
        <v>2016</v>
      </c>
      <c r="B30" s="89">
        <f>B14/B13*100-100</f>
        <v>17.541859916673232</v>
      </c>
      <c r="C30" s="89">
        <f t="shared" ref="C30:H30" si="0">C14/C13*100-100</f>
        <v>10.347083441619546</v>
      </c>
      <c r="D30" s="89">
        <f t="shared" si="0"/>
        <v>4.5557009889470663</v>
      </c>
      <c r="E30" s="89">
        <f t="shared" si="0"/>
        <v>18.47521047708139</v>
      </c>
      <c r="F30" s="89">
        <f t="shared" si="0"/>
        <v>10.916434381932987</v>
      </c>
      <c r="G30" s="89">
        <f t="shared" si="0"/>
        <v>2.8673370094064268</v>
      </c>
      <c r="H30" s="89">
        <f t="shared" si="0"/>
        <v>11.219396345161314</v>
      </c>
    </row>
    <row r="31" spans="1:14">
      <c r="A31" s="15">
        <v>2017</v>
      </c>
      <c r="B31" s="89">
        <f t="shared" ref="B31:H31" si="1">B15/B14*100-100</f>
        <v>12.875773282059839</v>
      </c>
      <c r="C31" s="89">
        <f t="shared" si="1"/>
        <v>17.345471969333985</v>
      </c>
      <c r="D31" s="89">
        <f t="shared" si="1"/>
        <v>32.517300135619138</v>
      </c>
      <c r="E31" s="89">
        <f t="shared" si="1"/>
        <v>19.206474536123181</v>
      </c>
      <c r="F31" s="89">
        <f t="shared" si="1"/>
        <v>0.73853728587548062</v>
      </c>
      <c r="G31" s="89">
        <f t="shared" si="1"/>
        <v>-7.3153812196506323</v>
      </c>
      <c r="H31" s="89">
        <f t="shared" si="1"/>
        <v>15.37185607736069</v>
      </c>
    </row>
    <row r="32" spans="1:14">
      <c r="A32" s="15">
        <v>2018</v>
      </c>
      <c r="B32" s="89">
        <f t="shared" ref="B32:H32" si="2">B16/B15*100-100</f>
        <v>2.8232436195582977</v>
      </c>
      <c r="C32" s="89">
        <f t="shared" si="2"/>
        <v>30.00394488238021</v>
      </c>
      <c r="D32" s="89">
        <f t="shared" si="2"/>
        <v>7.5338511598614559</v>
      </c>
      <c r="E32" s="89">
        <f t="shared" si="2"/>
        <v>17.911353976927728</v>
      </c>
      <c r="F32" s="89">
        <f t="shared" si="2"/>
        <v>8.0847164239894198</v>
      </c>
      <c r="G32" s="89">
        <f t="shared" si="2"/>
        <v>15.091515275226229</v>
      </c>
      <c r="H32" s="89">
        <f t="shared" si="2"/>
        <v>18.238064548113627</v>
      </c>
    </row>
    <row r="33" spans="1:8">
      <c r="A33" s="15">
        <v>2019</v>
      </c>
      <c r="B33" s="89">
        <f t="shared" ref="B33:H33" si="3">B17/B16*100-100</f>
        <v>2.9445236757566562</v>
      </c>
      <c r="C33" s="89">
        <f t="shared" si="3"/>
        <v>16.272012946913406</v>
      </c>
      <c r="D33" s="89">
        <f t="shared" si="3"/>
        <v>12.186729788428224</v>
      </c>
      <c r="E33" s="89">
        <f t="shared" si="3"/>
        <v>16.805542552195504</v>
      </c>
      <c r="F33" s="89">
        <f t="shared" si="3"/>
        <v>5.8831841733396146</v>
      </c>
      <c r="G33" s="89">
        <f t="shared" si="3"/>
        <v>-5.2379544782737213</v>
      </c>
      <c r="H33" s="89">
        <f t="shared" si="3"/>
        <v>11.61658937740917</v>
      </c>
    </row>
    <row r="34" spans="1:8">
      <c r="A34" s="15">
        <v>2020</v>
      </c>
      <c r="B34" s="89">
        <f t="shared" ref="B34:H34" si="4">B18/B17*100-100</f>
        <v>-85.769860483340565</v>
      </c>
      <c r="C34" s="89">
        <f t="shared" si="4"/>
        <v>-80.475710819101693</v>
      </c>
      <c r="D34" s="89">
        <f t="shared" si="4"/>
        <v>-84.593130750657991</v>
      </c>
      <c r="E34" s="89">
        <f t="shared" si="4"/>
        <v>-53.422571336966982</v>
      </c>
      <c r="F34" s="89">
        <f t="shared" si="4"/>
        <v>-66.911339472396463</v>
      </c>
      <c r="G34" s="89">
        <f t="shared" si="4"/>
        <v>-68.706719071682585</v>
      </c>
      <c r="H34" s="89">
        <f t="shared" si="4"/>
        <v>-78.970711611424846</v>
      </c>
    </row>
    <row r="35" spans="1:8">
      <c r="A35" s="15">
        <v>2021</v>
      </c>
      <c r="B35" s="89">
        <f t="shared" ref="B35:H35" si="5">B19/B18*100-100</f>
        <v>-98.524928704887401</v>
      </c>
      <c r="C35" s="89">
        <f t="shared" si="5"/>
        <v>-82.405084070070117</v>
      </c>
      <c r="D35" s="89">
        <f t="shared" si="5"/>
        <v>-94.409148665819572</v>
      </c>
      <c r="E35" s="89">
        <f t="shared" si="5"/>
        <v>-85.381173636207194</v>
      </c>
      <c r="F35" s="89">
        <f t="shared" si="5"/>
        <v>-82.011293358429683</v>
      </c>
      <c r="G35" s="89">
        <f t="shared" si="5"/>
        <v>-62.659489633173841</v>
      </c>
      <c r="H35" s="89">
        <f t="shared" si="5"/>
        <v>-84.566100201259957</v>
      </c>
    </row>
    <row r="36" spans="1:8">
      <c r="A36" s="15">
        <v>2022</v>
      </c>
      <c r="B36" s="89">
        <f t="shared" ref="B36:H36" si="6">B20/B19*100-100</f>
        <v>19440.666666666668</v>
      </c>
      <c r="C36" s="89">
        <f t="shared" si="6"/>
        <v>2588.3779821404773</v>
      </c>
      <c r="D36" s="89">
        <f t="shared" si="6"/>
        <v>5999.9999999999991</v>
      </c>
      <c r="E36" s="89">
        <f t="shared" si="6"/>
        <v>941.7892878163625</v>
      </c>
      <c r="F36" s="89">
        <f t="shared" si="6"/>
        <v>1259.3423019431987</v>
      </c>
      <c r="G36" s="89">
        <f t="shared" si="6"/>
        <v>555.57928457020819</v>
      </c>
      <c r="H36" s="89">
        <f t="shared" si="6"/>
        <v>2240.6095679012346</v>
      </c>
    </row>
    <row r="37" spans="1:8">
      <c r="A37" s="15">
        <v>2023</v>
      </c>
      <c r="B37" s="89">
        <f>B21/B20*100-100</f>
        <v>91.194432124458388</v>
      </c>
      <c r="C37" s="89">
        <f t="shared" ref="C37:H37" si="7">C21/C20*100-100</f>
        <v>18.338299233053561</v>
      </c>
      <c r="D37" s="89">
        <f t="shared" si="7"/>
        <v>34.985096870342772</v>
      </c>
      <c r="E37" s="89">
        <f t="shared" si="7"/>
        <v>19.350282485875709</v>
      </c>
      <c r="F37" s="89">
        <f t="shared" si="7"/>
        <v>48.36705520123158</v>
      </c>
      <c r="G37" s="89">
        <f t="shared" si="7"/>
        <v>63.726687841029388</v>
      </c>
      <c r="H37" s="89">
        <f t="shared" si="7"/>
        <v>30.400569652175903</v>
      </c>
    </row>
    <row r="38" spans="1:8">
      <c r="A38" s="15">
        <v>2024</v>
      </c>
      <c r="B38" s="90">
        <f t="shared" ref="B38:G38" si="8">B22/B21*100-100</f>
        <v>18.029805715643249</v>
      </c>
      <c r="C38" s="90">
        <f t="shared" si="8"/>
        <v>8.2311200490918992</v>
      </c>
      <c r="D38" s="90">
        <f t="shared" si="8"/>
        <v>-0.94697975062008766</v>
      </c>
      <c r="E38" s="90">
        <f t="shared" si="8"/>
        <v>20.893016168476279</v>
      </c>
      <c r="F38" s="90">
        <f t="shared" si="8"/>
        <v>17.173339432275398</v>
      </c>
      <c r="G38" s="90">
        <f t="shared" si="8"/>
        <v>12.896546502233662</v>
      </c>
      <c r="H38" s="90">
        <f>H22/H21*100-100</f>
        <v>10.386135134656854</v>
      </c>
    </row>
    <row r="39" spans="1:8">
      <c r="A39" s="15">
        <v>2025</v>
      </c>
      <c r="B39" s="90">
        <f>B23/B22*100-100</f>
        <v>16.778460316055344</v>
      </c>
      <c r="C39" s="90">
        <f t="shared" ref="C39:G39" si="9">C23/C22*100-100</f>
        <v>7.0740921596812854</v>
      </c>
      <c r="D39" s="90">
        <f t="shared" si="9"/>
        <v>15.676916813968717</v>
      </c>
      <c r="E39" s="90">
        <f t="shared" si="9"/>
        <v>15.015633806384727</v>
      </c>
      <c r="F39" s="90">
        <f t="shared" si="9"/>
        <v>11.07951593547638</v>
      </c>
      <c r="G39" s="90">
        <f t="shared" si="9"/>
        <v>6.4000000000000057</v>
      </c>
      <c r="H39" s="90">
        <f>H23/H22*100-100</f>
        <v>9.9000000000000199</v>
      </c>
    </row>
    <row r="40" spans="1:8">
      <c r="A40" s="15">
        <v>2026</v>
      </c>
      <c r="B40" s="90">
        <f t="shared" ref="B40:H40" si="10">B24/B23*100-100</f>
        <v>14.399035911157981</v>
      </c>
      <c r="C40" s="90">
        <f t="shared" si="10"/>
        <v>6.735925060146883</v>
      </c>
      <c r="D40" s="90">
        <f t="shared" si="10"/>
        <v>14.753361429388477</v>
      </c>
      <c r="E40" s="90">
        <f t="shared" si="10"/>
        <v>11.030767405468424</v>
      </c>
      <c r="F40" s="90">
        <f t="shared" si="10"/>
        <v>9.3250559603494736</v>
      </c>
      <c r="G40" s="90">
        <f t="shared" si="10"/>
        <v>5.8211357103360228</v>
      </c>
      <c r="H40" s="90">
        <f t="shared" si="10"/>
        <v>8.9999999999999858</v>
      </c>
    </row>
    <row r="41" spans="1:8">
      <c r="A41" s="15">
        <v>2027</v>
      </c>
      <c r="B41" s="90">
        <f t="shared" ref="B41:H41" si="11">B25/B24*100-100</f>
        <v>10.566984349609214</v>
      </c>
      <c r="C41" s="90">
        <f t="shared" si="11"/>
        <v>6.0642392400442873</v>
      </c>
      <c r="D41" s="90">
        <f t="shared" si="11"/>
        <v>10.073410773321086</v>
      </c>
      <c r="E41" s="90">
        <f t="shared" si="11"/>
        <v>7.2964350185937406</v>
      </c>
      <c r="F41" s="90">
        <f t="shared" si="11"/>
        <v>5.1692810873379784</v>
      </c>
      <c r="G41" s="90">
        <f t="shared" si="11"/>
        <v>4.7411642025663809</v>
      </c>
      <c r="H41" s="90">
        <f t="shared" si="11"/>
        <v>7.1000000000000227</v>
      </c>
    </row>
    <row r="42" spans="1:8">
      <c r="A42" s="15">
        <v>2028</v>
      </c>
      <c r="B42" s="90">
        <f t="shared" ref="B42:H42" si="12">B26/B25*100-100</f>
        <v>7.6933520513693168</v>
      </c>
      <c r="C42" s="90">
        <f t="shared" si="12"/>
        <v>5.5208569220681909</v>
      </c>
      <c r="D42" s="90">
        <f t="shared" si="12"/>
        <v>6.6009110455849509</v>
      </c>
      <c r="E42" s="90">
        <f t="shared" si="12"/>
        <v>4.9681106599870333</v>
      </c>
      <c r="F42" s="90">
        <f t="shared" si="12"/>
        <v>3.2325578015601764</v>
      </c>
      <c r="G42" s="90">
        <f t="shared" si="12"/>
        <v>3.6100619973149293</v>
      </c>
      <c r="H42" s="90">
        <f t="shared" si="12"/>
        <v>5.6999999999999886</v>
      </c>
    </row>
    <row r="43" spans="1:8">
      <c r="A43" s="15">
        <v>2029</v>
      </c>
      <c r="B43" s="90">
        <f t="shared" ref="B43:H43" si="13">B27/B26*100-100</f>
        <v>4.8076483304438256</v>
      </c>
      <c r="C43" s="90">
        <f t="shared" si="13"/>
        <v>4.8673491018198973</v>
      </c>
      <c r="D43" s="90">
        <f t="shared" si="13"/>
        <v>4.1323235060913248</v>
      </c>
      <c r="E43" s="90">
        <f t="shared" si="13"/>
        <v>3.0664141849426443</v>
      </c>
      <c r="F43" s="90">
        <f t="shared" si="13"/>
        <v>2.4374780784374224</v>
      </c>
      <c r="G43" s="90">
        <f t="shared" si="13"/>
        <v>2.4866331634169683</v>
      </c>
      <c r="H43" s="90">
        <f t="shared" si="13"/>
        <v>4.4000000000000057</v>
      </c>
    </row>
    <row r="44" spans="1:8">
      <c r="A44" s="16"/>
      <c r="B44" s="11"/>
      <c r="C44" s="11"/>
      <c r="D44" s="11"/>
      <c r="E44" s="11"/>
      <c r="F44" s="11"/>
      <c r="G44" s="11"/>
      <c r="H44" s="11"/>
    </row>
    <row r="45" spans="1:8">
      <c r="A45" s="113" t="s">
        <v>11</v>
      </c>
      <c r="B45" s="114"/>
      <c r="C45" s="114"/>
      <c r="D45" s="114"/>
      <c r="E45" s="114"/>
      <c r="F45" s="114"/>
      <c r="G45" s="114"/>
      <c r="H45" s="115"/>
    </row>
    <row r="46" spans="1:8">
      <c r="A46" s="62" t="s">
        <v>53</v>
      </c>
      <c r="B46" s="89">
        <f>(B12/B7)^(1/5)*100-100</f>
        <v>12.881741214052539</v>
      </c>
      <c r="C46" s="89">
        <f t="shared" ref="C46:H46" si="14">(C12/C7)^(1/5)*100-100</f>
        <v>16.325768357530563</v>
      </c>
      <c r="D46" s="89">
        <f t="shared" si="14"/>
        <v>2.9959740960360506</v>
      </c>
      <c r="E46" s="89">
        <f t="shared" si="14"/>
        <v>-3.7635635258780695</v>
      </c>
      <c r="F46" s="89">
        <f t="shared" si="14"/>
        <v>9.0477977060978958</v>
      </c>
      <c r="G46" s="89">
        <f t="shared" si="14"/>
        <v>10.875433106892302</v>
      </c>
      <c r="H46" s="89">
        <f t="shared" si="14"/>
        <v>10.876358779409728</v>
      </c>
    </row>
    <row r="47" spans="1:8">
      <c r="A47" s="62" t="s">
        <v>52</v>
      </c>
      <c r="B47" s="89">
        <f>(B17/B12)^(1/5)*100-100</f>
        <v>11.638862479900652</v>
      </c>
      <c r="C47" s="89">
        <f t="shared" ref="C47:H47" si="15">(C17/C12)^(1/5)*100-100</f>
        <v>18.104602167749718</v>
      </c>
      <c r="D47" s="89">
        <f t="shared" si="15"/>
        <v>12.505070956255764</v>
      </c>
      <c r="E47" s="89">
        <f t="shared" si="15"/>
        <v>18.073162255315324</v>
      </c>
      <c r="F47" s="89">
        <f t="shared" si="15"/>
        <v>9.5526549070416422</v>
      </c>
      <c r="G47" s="89">
        <f t="shared" si="15"/>
        <v>3.9301526729763196</v>
      </c>
      <c r="H47" s="89">
        <f t="shared" si="15"/>
        <v>14.818640438434727</v>
      </c>
    </row>
    <row r="48" spans="1:8">
      <c r="A48" s="62" t="s">
        <v>51</v>
      </c>
      <c r="B48" s="91">
        <f>(B22/B17)^(1/5)*100-100</f>
        <v>-1.5341360391226573</v>
      </c>
      <c r="C48" s="91">
        <f t="shared" ref="C48:H48" si="16">(C22/C17)^(1/5)*100-100</f>
        <v>3.4155977889075189</v>
      </c>
      <c r="D48" s="91">
        <f t="shared" si="16"/>
        <v>-6.8173313151647932</v>
      </c>
      <c r="E48" s="91">
        <f t="shared" si="16"/>
        <v>0.46586174834004623</v>
      </c>
      <c r="F48" s="91">
        <f t="shared" si="16"/>
        <v>7.0618758610572172</v>
      </c>
      <c r="G48" s="91">
        <f t="shared" si="16"/>
        <v>7.2040865645545864</v>
      </c>
      <c r="H48" s="91">
        <f t="shared" si="16"/>
        <v>1.8039547285754622</v>
      </c>
    </row>
    <row r="49" spans="1:8">
      <c r="A49" s="62" t="s">
        <v>50</v>
      </c>
      <c r="B49" s="91">
        <f>(B27/B22)^(1/5)*100-100</f>
        <v>10.763963817529842</v>
      </c>
      <c r="C49" s="91">
        <f t="shared" ref="C49:H49" si="17">(C27/C22)^(1/5)*100-100</f>
        <v>6.0494742848537442</v>
      </c>
      <c r="D49" s="91">
        <f t="shared" si="17"/>
        <v>10.156011817820087</v>
      </c>
      <c r="E49" s="91">
        <f t="shared" si="17"/>
        <v>8.1912183893510218</v>
      </c>
      <c r="F49" s="91">
        <f t="shared" si="17"/>
        <v>6.1948929843227347</v>
      </c>
      <c r="G49" s="91">
        <f t="shared" si="17"/>
        <v>4.6020318360267254</v>
      </c>
      <c r="H49" s="91">
        <f t="shared" si="17"/>
        <v>7.2007513938826975</v>
      </c>
    </row>
    <row r="50" spans="1:8">
      <c r="A50" s="92"/>
      <c r="B50" s="92"/>
      <c r="C50" s="92"/>
      <c r="D50" s="92"/>
      <c r="E50" s="92"/>
      <c r="F50" s="92"/>
      <c r="G50" s="92"/>
      <c r="H50" s="92"/>
    </row>
    <row r="51" spans="1:8">
      <c r="A51" s="13" t="s">
        <v>43</v>
      </c>
      <c r="B51" s="38"/>
      <c r="C51" s="38"/>
      <c r="D51" s="38"/>
      <c r="E51" s="38"/>
      <c r="F51" s="38"/>
      <c r="G51" s="38"/>
      <c r="H51" s="38"/>
    </row>
    <row r="52" spans="1:8">
      <c r="A52" s="37" t="s">
        <v>12</v>
      </c>
      <c r="B52" s="11"/>
      <c r="C52" s="11"/>
      <c r="D52" s="11"/>
      <c r="E52" s="11"/>
      <c r="F52" s="11"/>
      <c r="G52" s="11"/>
      <c r="H52" s="11"/>
    </row>
    <row r="53" spans="1:8" ht="15">
      <c r="A53" s="37" t="s">
        <v>40</v>
      </c>
      <c r="B53" s="11"/>
      <c r="C53" s="11"/>
      <c r="D53" s="11"/>
      <c r="E53" s="11"/>
      <c r="F53" s="11"/>
      <c r="G53" s="11"/>
      <c r="H53" s="11"/>
    </row>
    <row r="54" spans="1:8">
      <c r="A54" s="36"/>
      <c r="B54" s="11"/>
      <c r="C54" s="11"/>
      <c r="D54" s="11"/>
      <c r="E54" s="11"/>
      <c r="F54" s="11"/>
      <c r="G54" s="11"/>
      <c r="H54" s="11"/>
    </row>
    <row r="55" spans="1:8">
      <c r="A55" s="36"/>
      <c r="B55" s="11"/>
      <c r="C55" s="11"/>
      <c r="D55" s="11"/>
      <c r="E55" s="11"/>
      <c r="F55" s="11"/>
      <c r="G55" s="11"/>
      <c r="H55" s="11"/>
    </row>
    <row r="56" spans="1:8">
      <c r="A56" s="26"/>
      <c r="B56" s="11"/>
      <c r="C56" s="11"/>
      <c r="D56" s="11"/>
      <c r="E56" s="11"/>
      <c r="F56" s="11"/>
      <c r="G56" s="11"/>
      <c r="H56" s="11"/>
    </row>
    <row r="57" spans="1:8">
      <c r="A57" s="25"/>
      <c r="B57" s="35"/>
      <c r="C57" s="35"/>
      <c r="D57" s="35"/>
      <c r="E57" s="35"/>
      <c r="F57" s="35"/>
      <c r="G57" s="35"/>
    </row>
    <row r="58" spans="1:8">
      <c r="B58" s="34"/>
      <c r="C58" s="34"/>
      <c r="D58" s="34"/>
      <c r="E58" s="34"/>
      <c r="F58" s="34"/>
      <c r="G58" s="34"/>
    </row>
    <row r="59" spans="1:8">
      <c r="B59" s="33"/>
      <c r="C59" s="33"/>
      <c r="D59" s="33"/>
    </row>
    <row r="60" spans="1:8">
      <c r="B60" s="32"/>
      <c r="C60" s="32"/>
      <c r="D60" s="32"/>
      <c r="E60" s="32"/>
      <c r="F60" s="32"/>
      <c r="G60" s="32"/>
    </row>
    <row r="61" spans="1:8">
      <c r="B61" s="32"/>
      <c r="C61" s="32"/>
      <c r="D61" s="32"/>
      <c r="E61" s="32"/>
      <c r="F61" s="32"/>
      <c r="G61" s="32"/>
    </row>
    <row r="62" spans="1:8">
      <c r="B62" s="32"/>
      <c r="C62" s="32"/>
      <c r="D62" s="32"/>
      <c r="E62" s="32"/>
      <c r="F62" s="32"/>
      <c r="G62" s="32"/>
    </row>
    <row r="63" spans="1:8">
      <c r="B63" s="31"/>
      <c r="C63" s="31"/>
      <c r="D63" s="31"/>
      <c r="E63" s="31"/>
      <c r="F63" s="31"/>
      <c r="G63" s="31"/>
      <c r="H63" s="31"/>
    </row>
    <row r="64" spans="1:8">
      <c r="B64" s="31"/>
      <c r="C64" s="31"/>
      <c r="D64" s="31"/>
      <c r="E64" s="31"/>
      <c r="F64" s="31"/>
      <c r="G64" s="31"/>
      <c r="H64" s="31"/>
    </row>
    <row r="65" spans="2:8">
      <c r="B65" s="30"/>
      <c r="C65" s="30"/>
      <c r="D65" s="30"/>
      <c r="E65" s="30"/>
      <c r="F65" s="30"/>
      <c r="G65" s="30"/>
      <c r="H65" s="30"/>
    </row>
    <row r="66" spans="2:8">
      <c r="B66" s="30"/>
      <c r="C66" s="30"/>
      <c r="D66" s="30"/>
      <c r="E66" s="30"/>
      <c r="F66" s="30"/>
      <c r="G66" s="30"/>
      <c r="H66" s="30"/>
    </row>
    <row r="67" spans="2:8">
      <c r="B67" s="29"/>
      <c r="C67" s="29"/>
      <c r="D67" s="29"/>
      <c r="E67" s="29"/>
      <c r="F67" s="29"/>
      <c r="G67" s="29"/>
    </row>
    <row r="68" spans="2:8">
      <c r="B68" s="29"/>
      <c r="C68" s="29"/>
      <c r="D68" s="29"/>
      <c r="E68" s="29"/>
      <c r="F68" s="29"/>
      <c r="G68" s="29"/>
    </row>
    <row r="69" spans="2:8">
      <c r="B69" s="29"/>
      <c r="C69" s="29"/>
      <c r="D69" s="29"/>
      <c r="E69" s="29"/>
      <c r="F69" s="29"/>
      <c r="G69" s="29"/>
    </row>
    <row r="70" spans="2:8">
      <c r="B70" s="29"/>
      <c r="C70" s="29"/>
      <c r="D70" s="29"/>
      <c r="E70" s="29"/>
      <c r="F70" s="29"/>
      <c r="G70" s="29"/>
    </row>
    <row r="71" spans="2:8">
      <c r="B71" s="29"/>
      <c r="C71" s="29"/>
      <c r="D71" s="29"/>
      <c r="E71" s="29"/>
      <c r="F71" s="29"/>
      <c r="G71" s="29"/>
    </row>
    <row r="72" spans="2:8">
      <c r="B72" s="29"/>
      <c r="C72" s="29"/>
      <c r="D72" s="29"/>
      <c r="E72" s="29"/>
      <c r="F72" s="29"/>
      <c r="G72" s="29"/>
    </row>
    <row r="73" spans="2:8">
      <c r="B73" s="29"/>
      <c r="C73" s="29"/>
      <c r="D73" s="29"/>
      <c r="E73" s="29"/>
      <c r="F73" s="29"/>
      <c r="G73" s="29"/>
    </row>
    <row r="74" spans="2:8">
      <c r="B74" s="29"/>
      <c r="C74" s="29"/>
      <c r="D74" s="29"/>
      <c r="E74" s="29"/>
      <c r="F74" s="29"/>
      <c r="G74" s="29"/>
    </row>
    <row r="75" spans="2:8">
      <c r="B75" s="29"/>
      <c r="C75" s="29"/>
      <c r="D75" s="29"/>
      <c r="E75" s="29"/>
      <c r="F75" s="29"/>
      <c r="G75" s="29"/>
    </row>
    <row r="76" spans="2:8">
      <c r="B76" s="29"/>
      <c r="C76" s="29"/>
      <c r="D76" s="29"/>
      <c r="E76" s="29"/>
      <c r="F76" s="29"/>
      <c r="G76" s="29"/>
    </row>
    <row r="77" spans="2:8">
      <c r="B77" s="29"/>
      <c r="C77" s="29"/>
      <c r="D77" s="29"/>
      <c r="E77" s="29"/>
      <c r="F77" s="29"/>
      <c r="G77" s="29"/>
    </row>
    <row r="78" spans="2:8">
      <c r="B78" s="29"/>
      <c r="C78" s="29"/>
      <c r="D78" s="29"/>
      <c r="E78" s="29"/>
      <c r="F78" s="29"/>
      <c r="G78" s="29"/>
    </row>
    <row r="79" spans="2:8">
      <c r="B79" s="29"/>
      <c r="C79" s="29"/>
      <c r="D79" s="29"/>
      <c r="E79" s="29"/>
      <c r="F79" s="29"/>
      <c r="G79" s="29"/>
    </row>
    <row r="80" spans="2:8">
      <c r="B80" s="29"/>
      <c r="C80" s="29"/>
      <c r="D80" s="29"/>
      <c r="E80" s="29"/>
      <c r="F80" s="29"/>
      <c r="G80" s="29"/>
    </row>
    <row r="83" spans="2:7">
      <c r="B83" s="28"/>
      <c r="C83" s="28"/>
      <c r="D83" s="28"/>
      <c r="E83" s="28"/>
      <c r="F83" s="28"/>
      <c r="G83" s="28"/>
    </row>
  </sheetData>
  <mergeCells count="2">
    <mergeCell ref="A29:H29"/>
    <mergeCell ref="A45:H45"/>
  </mergeCells>
  <pageMargins left="0.7" right="0.7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0856DA-1545-4297-89F5-12902AA54421}">
  <dimension ref="A1:AO83"/>
  <sheetViews>
    <sheetView workbookViewId="0">
      <pane xSplit="1" ySplit="6" topLeftCell="B7" activePane="bottomRight" state="frozen"/>
      <selection activeCell="A29" sqref="A29:L29"/>
      <selection pane="topRight" activeCell="A29" sqref="A29:L29"/>
      <selection pane="bottomLeft" activeCell="A29" sqref="A29:L29"/>
      <selection pane="bottomRight" activeCell="C34" sqref="C34"/>
    </sheetView>
  </sheetViews>
  <sheetFormatPr defaultRowHeight="14.25"/>
  <cols>
    <col min="1" max="1" width="16.5" style="2" customWidth="1"/>
    <col min="2" max="7" width="14.5" style="27" customWidth="1"/>
    <col min="8" max="8" width="8.19921875" style="27" customWidth="1"/>
    <col min="9" max="11" width="10.5" style="26" customWidth="1"/>
    <col min="12" max="41" width="9.19921875" style="26"/>
  </cols>
  <sheetData>
    <row r="1" spans="1:12" ht="70.150000000000006" customHeight="1">
      <c r="A1" s="25"/>
      <c r="B1" s="1"/>
      <c r="C1" s="26"/>
      <c r="D1" s="26"/>
      <c r="E1" s="26"/>
      <c r="F1" s="26"/>
      <c r="G1" s="26"/>
      <c r="H1" s="26"/>
    </row>
    <row r="2" spans="1:12" s="26" customFormat="1">
      <c r="A2" s="44"/>
      <c r="B2" s="27"/>
      <c r="C2" s="27"/>
      <c r="D2" s="27"/>
      <c r="E2" s="27"/>
      <c r="F2" s="27"/>
      <c r="G2" s="27"/>
      <c r="H2" s="27"/>
    </row>
    <row r="3" spans="1:12" ht="22.5">
      <c r="A3" s="43" t="s">
        <v>54</v>
      </c>
      <c r="B3" s="42" t="s">
        <v>72</v>
      </c>
      <c r="C3" s="42"/>
      <c r="D3" s="41"/>
      <c r="E3" s="41"/>
      <c r="F3" s="41"/>
      <c r="G3" s="41"/>
      <c r="H3" s="41"/>
    </row>
    <row r="4" spans="1:12">
      <c r="A4" s="25"/>
      <c r="B4" s="40"/>
      <c r="C4" s="40"/>
      <c r="D4" s="40"/>
      <c r="E4" s="40"/>
      <c r="F4" s="40"/>
      <c r="G4" s="40"/>
      <c r="H4" s="40"/>
    </row>
    <row r="5" spans="1:12">
      <c r="A5" s="19"/>
      <c r="B5" s="45" t="s">
        <v>34</v>
      </c>
      <c r="C5" s="45" t="s">
        <v>35</v>
      </c>
      <c r="D5" s="45" t="s">
        <v>36</v>
      </c>
      <c r="E5" s="45" t="s">
        <v>37</v>
      </c>
      <c r="F5" s="45" t="s">
        <v>38</v>
      </c>
      <c r="G5" s="45" t="s">
        <v>39</v>
      </c>
      <c r="H5" s="45" t="s">
        <v>31</v>
      </c>
    </row>
    <row r="6" spans="1:12">
      <c r="A6" s="17"/>
      <c r="B6" s="46" t="s">
        <v>8</v>
      </c>
      <c r="C6" s="46" t="s">
        <v>8</v>
      </c>
      <c r="D6" s="46" t="s">
        <v>8</v>
      </c>
      <c r="E6" s="46" t="s">
        <v>8</v>
      </c>
      <c r="F6" s="46" t="s">
        <v>8</v>
      </c>
      <c r="G6" s="46" t="s">
        <v>8</v>
      </c>
      <c r="H6" s="46" t="s">
        <v>8</v>
      </c>
    </row>
    <row r="7" spans="1:12">
      <c r="A7" s="15">
        <v>2009</v>
      </c>
      <c r="B7" s="86">
        <v>306.53800000000001</v>
      </c>
      <c r="C7" s="86">
        <v>203.46100000000001</v>
      </c>
      <c r="D7" s="86">
        <v>92.784000000000006</v>
      </c>
      <c r="E7" s="86">
        <v>68.015000000000001</v>
      </c>
      <c r="F7" s="86">
        <v>34.218000000000004</v>
      </c>
      <c r="G7" s="86">
        <v>31.628</v>
      </c>
      <c r="H7" s="86">
        <v>736.64400000000001</v>
      </c>
    </row>
    <row r="8" spans="1:12">
      <c r="A8" s="15">
        <v>2010</v>
      </c>
      <c r="B8" s="86">
        <v>338.85599999999999</v>
      </c>
      <c r="C8" s="86">
        <v>210.90600000000001</v>
      </c>
      <c r="D8" s="86">
        <v>110.271</v>
      </c>
      <c r="E8" s="86">
        <v>71.16</v>
      </c>
      <c r="F8" s="86">
        <v>34.31</v>
      </c>
      <c r="G8" s="86">
        <v>37.161999999999999</v>
      </c>
      <c r="H8" s="86">
        <v>802.66499999999996</v>
      </c>
    </row>
    <row r="9" spans="1:12">
      <c r="A9" s="15">
        <v>2011</v>
      </c>
      <c r="B9" s="86">
        <v>347.36500000000001</v>
      </c>
      <c r="C9" s="86">
        <v>212.28299999999999</v>
      </c>
      <c r="D9" s="86">
        <v>116.285</v>
      </c>
      <c r="E9" s="86">
        <v>70.707999999999998</v>
      </c>
      <c r="F9" s="86">
        <v>36.774000000000001</v>
      </c>
      <c r="G9" s="86">
        <v>41.23</v>
      </c>
      <c r="H9" s="86">
        <v>824.64400000000001</v>
      </c>
    </row>
    <row r="10" spans="1:12">
      <c r="A10" s="15">
        <v>2012</v>
      </c>
      <c r="B10" s="86">
        <v>379.78699999999998</v>
      </c>
      <c r="C10" s="86">
        <v>237.209</v>
      </c>
      <c r="D10" s="86">
        <v>118.887</v>
      </c>
      <c r="E10" s="86">
        <v>70.957999999999998</v>
      </c>
      <c r="F10" s="86">
        <v>33.493000000000002</v>
      </c>
      <c r="G10" s="86">
        <v>38.924999999999997</v>
      </c>
      <c r="H10" s="86">
        <v>879.25699999999995</v>
      </c>
    </row>
    <row r="11" spans="1:12">
      <c r="A11" s="15">
        <v>2013</v>
      </c>
      <c r="B11" s="86">
        <v>443.74599999999998</v>
      </c>
      <c r="C11" s="86">
        <v>268.06400000000002</v>
      </c>
      <c r="D11" s="86">
        <v>120.96</v>
      </c>
      <c r="E11" s="86">
        <v>69.543000000000006</v>
      </c>
      <c r="F11" s="86">
        <v>33.295999999999999</v>
      </c>
      <c r="G11" s="86">
        <v>39.54</v>
      </c>
      <c r="H11" s="86">
        <v>975.14800000000002</v>
      </c>
    </row>
    <row r="12" spans="1:12">
      <c r="A12" s="15">
        <v>2014</v>
      </c>
      <c r="B12" s="86">
        <v>499.34399999999999</v>
      </c>
      <c r="C12" s="86">
        <v>302.12099999999998</v>
      </c>
      <c r="D12" s="86">
        <v>118.837</v>
      </c>
      <c r="E12" s="86">
        <v>70.391999999999996</v>
      </c>
      <c r="F12" s="86">
        <v>38.749000000000002</v>
      </c>
      <c r="G12" s="86">
        <v>42.47</v>
      </c>
      <c r="H12" s="86">
        <v>1071.913</v>
      </c>
    </row>
    <row r="13" spans="1:12">
      <c r="A13" s="15">
        <v>2015</v>
      </c>
      <c r="B13" s="86">
        <v>535.18200000000002</v>
      </c>
      <c r="C13" s="86">
        <v>317.66199999999998</v>
      </c>
      <c r="D13" s="86">
        <v>116.352</v>
      </c>
      <c r="E13" s="87">
        <v>78.965000000000003</v>
      </c>
      <c r="F13" s="86">
        <v>48.737000000000002</v>
      </c>
      <c r="G13" s="86">
        <v>42.695999999999998</v>
      </c>
      <c r="H13" s="86">
        <v>1139.5930000000001</v>
      </c>
    </row>
    <row r="14" spans="1:12">
      <c r="A14" s="15">
        <v>2016</v>
      </c>
      <c r="B14" s="86">
        <v>674.71900000000005</v>
      </c>
      <c r="C14" s="86">
        <v>327.96499999999997</v>
      </c>
      <c r="D14" s="86">
        <v>121.571</v>
      </c>
      <c r="E14" s="86">
        <v>81.536000000000001</v>
      </c>
      <c r="F14" s="86">
        <v>46.186999999999998</v>
      </c>
      <c r="G14" s="86">
        <v>50.360999999999997</v>
      </c>
      <c r="H14" s="86">
        <v>1302.338</v>
      </c>
      <c r="L14" s="47"/>
    </row>
    <row r="15" spans="1:12">
      <c r="A15" s="15">
        <v>2017</v>
      </c>
      <c r="B15" s="86">
        <v>712.97199999999998</v>
      </c>
      <c r="C15" s="86">
        <v>358.52199999999999</v>
      </c>
      <c r="D15" s="86">
        <v>132.90799999999999</v>
      </c>
      <c r="E15" s="86">
        <v>85.713999999999999</v>
      </c>
      <c r="F15" s="86">
        <v>41.2</v>
      </c>
      <c r="G15" s="86">
        <v>39.777000000000001</v>
      </c>
      <c r="H15" s="86">
        <v>1371.0930000000001</v>
      </c>
      <c r="L15" s="47"/>
    </row>
    <row r="16" spans="1:12">
      <c r="A16" s="15">
        <v>2018</v>
      </c>
      <c r="B16" s="86">
        <v>753.04100000000005</v>
      </c>
      <c r="C16" s="86">
        <v>389.14</v>
      </c>
      <c r="D16" s="86">
        <v>140.733</v>
      </c>
      <c r="E16" s="86">
        <v>84.49</v>
      </c>
      <c r="F16" s="86">
        <v>32.031999999999996</v>
      </c>
      <c r="G16" s="86">
        <v>45.673000000000002</v>
      </c>
      <c r="H16" s="86">
        <v>1445.1089999999999</v>
      </c>
      <c r="L16" s="47"/>
    </row>
    <row r="17" spans="1:14">
      <c r="A17" s="15">
        <v>2019</v>
      </c>
      <c r="B17" s="86">
        <v>795.245</v>
      </c>
      <c r="C17" s="86">
        <v>400.017</v>
      </c>
      <c r="D17" s="86">
        <v>150.46899999999999</v>
      </c>
      <c r="E17" s="86">
        <v>86.869</v>
      </c>
      <c r="F17" s="86">
        <v>32.661999999999999</v>
      </c>
      <c r="G17" s="86">
        <v>44.723999999999997</v>
      </c>
      <c r="H17" s="86">
        <v>1509.9849999999999</v>
      </c>
      <c r="L17" s="47"/>
    </row>
    <row r="18" spans="1:14">
      <c r="A18" s="15">
        <v>2020</v>
      </c>
      <c r="B18" s="86">
        <v>76.168000000000006</v>
      </c>
      <c r="C18" s="86">
        <v>63.277999999999999</v>
      </c>
      <c r="D18" s="86">
        <v>20.050999999999998</v>
      </c>
      <c r="E18" s="87">
        <v>32.473999999999997</v>
      </c>
      <c r="F18" s="86">
        <v>11.923</v>
      </c>
      <c r="G18" s="86">
        <v>11.62</v>
      </c>
      <c r="H18" s="86">
        <v>215.51400000000001</v>
      </c>
      <c r="J18" s="73"/>
      <c r="K18" s="73"/>
      <c r="L18" s="73"/>
      <c r="M18" s="73"/>
      <c r="N18" s="73"/>
    </row>
    <row r="19" spans="1:14">
      <c r="A19" s="15">
        <v>2021</v>
      </c>
      <c r="B19" s="86">
        <v>4.0599999999999996</v>
      </c>
      <c r="C19" s="86">
        <v>15.991</v>
      </c>
      <c r="D19" s="86">
        <v>1.35</v>
      </c>
      <c r="E19" s="86">
        <v>1.4630000000000001</v>
      </c>
      <c r="F19" s="86">
        <v>2.5</v>
      </c>
      <c r="G19" s="86">
        <v>3.4670000000000001</v>
      </c>
      <c r="H19" s="86">
        <v>28.831</v>
      </c>
      <c r="J19" s="73"/>
      <c r="K19" s="73"/>
      <c r="L19" s="73"/>
      <c r="M19" s="73"/>
      <c r="N19" s="73"/>
    </row>
    <row r="20" spans="1:14">
      <c r="A20" s="15">
        <v>2022</v>
      </c>
      <c r="B20" s="86">
        <v>284.39400000000001</v>
      </c>
      <c r="C20" s="86">
        <v>253.35</v>
      </c>
      <c r="D20" s="86">
        <v>65.77</v>
      </c>
      <c r="E20" s="86">
        <v>39.070999999999998</v>
      </c>
      <c r="F20" s="86">
        <v>29.152000000000001</v>
      </c>
      <c r="G20" s="86">
        <v>24.56</v>
      </c>
      <c r="H20" s="86">
        <v>696.29700000000003</v>
      </c>
      <c r="J20" s="73"/>
      <c r="K20" s="73"/>
      <c r="L20" s="73"/>
      <c r="M20" s="73"/>
      <c r="N20" s="73"/>
    </row>
    <row r="21" spans="1:14">
      <c r="A21" s="15">
        <v>2023</v>
      </c>
      <c r="B21" s="86">
        <v>531.34100000000001</v>
      </c>
      <c r="C21" s="86">
        <v>399.31400000000002</v>
      </c>
      <c r="D21" s="86">
        <v>102.619</v>
      </c>
      <c r="E21" s="86">
        <v>64.447000000000003</v>
      </c>
      <c r="F21" s="86">
        <v>53.981000000000002</v>
      </c>
      <c r="G21" s="86">
        <v>47.468000000000004</v>
      </c>
      <c r="H21" s="86">
        <v>1199.1690000000001</v>
      </c>
      <c r="J21" s="73"/>
      <c r="K21" s="73"/>
      <c r="L21" s="73"/>
      <c r="M21" s="73"/>
      <c r="N21" s="73"/>
    </row>
    <row r="22" spans="1:14">
      <c r="A22" s="15">
        <v>2024</v>
      </c>
      <c r="B22" s="88">
        <v>656.72971047408817</v>
      </c>
      <c r="C22" s="88">
        <v>411.69950015408682</v>
      </c>
      <c r="D22" s="88">
        <v>103.30397150305437</v>
      </c>
      <c r="E22" s="88">
        <v>73.880834542485289</v>
      </c>
      <c r="F22" s="88">
        <v>65.149982514437283</v>
      </c>
      <c r="G22" s="88">
        <v>47.997828871428652</v>
      </c>
      <c r="H22" s="88">
        <v>1358.7618280595807</v>
      </c>
      <c r="J22" s="73"/>
      <c r="K22" s="73"/>
      <c r="L22" s="73"/>
      <c r="M22" s="73"/>
      <c r="N22" s="73"/>
    </row>
    <row r="23" spans="1:14">
      <c r="A23" s="15">
        <v>2025</v>
      </c>
      <c r="B23" s="88">
        <v>736.19862556863507</v>
      </c>
      <c r="C23" s="88">
        <v>438.9973339459882</v>
      </c>
      <c r="D23" s="88">
        <v>115.20998775484505</v>
      </c>
      <c r="E23" s="88">
        <v>81.659206414302417</v>
      </c>
      <c r="F23" s="88">
        <v>70.844161387366128</v>
      </c>
      <c r="G23" s="88">
        <v>50.750031071373357</v>
      </c>
      <c r="H23" s="88">
        <v>1493.65934614251</v>
      </c>
      <c r="J23" s="73"/>
      <c r="K23" s="73"/>
      <c r="L23" s="73"/>
      <c r="M23" s="73"/>
      <c r="N23" s="73"/>
    </row>
    <row r="24" spans="1:14">
      <c r="A24" s="15">
        <v>2026</v>
      </c>
      <c r="B24" s="88">
        <v>841.17164291005327</v>
      </c>
      <c r="C24" s="88">
        <v>467.05128263643223</v>
      </c>
      <c r="D24" s="88">
        <v>126.8666277535783</v>
      </c>
      <c r="E24" s="88">
        <v>88.402834776083083</v>
      </c>
      <c r="F24" s="88">
        <v>74.49419531407213</v>
      </c>
      <c r="G24" s="88">
        <v>53.139198488016866</v>
      </c>
      <c r="H24" s="88">
        <v>1651.1257557687281</v>
      </c>
      <c r="J24" s="73"/>
      <c r="K24" s="73"/>
      <c r="L24" s="73"/>
      <c r="M24" s="73"/>
      <c r="N24" s="73"/>
    </row>
    <row r="25" spans="1:14">
      <c r="A25" s="15">
        <v>2027</v>
      </c>
      <c r="B25" s="88">
        <v>924.36659451359117</v>
      </c>
      <c r="C25" s="88">
        <v>489.37549551251448</v>
      </c>
      <c r="D25" s="88">
        <v>137.39753671192659</v>
      </c>
      <c r="E25" s="88">
        <v>93.999563797653963</v>
      </c>
      <c r="F25" s="88">
        <v>77.508764751622252</v>
      </c>
      <c r="G25" s="88">
        <v>55.03756596919326</v>
      </c>
      <c r="H25" s="88">
        <v>1777.6852250570657</v>
      </c>
      <c r="J25" s="73"/>
      <c r="K25" s="73"/>
      <c r="L25" s="73"/>
      <c r="M25" s="73"/>
      <c r="N25" s="73"/>
    </row>
    <row r="26" spans="1:14">
      <c r="A26" s="15">
        <v>2028</v>
      </c>
      <c r="B26" s="88">
        <v>993.924607254374</v>
      </c>
      <c r="C26" s="88">
        <v>507.22220230882334</v>
      </c>
      <c r="D26" s="88">
        <v>146.37954265100643</v>
      </c>
      <c r="E26" s="88">
        <v>98.829709355366631</v>
      </c>
      <c r="F26" s="88">
        <v>80.04814249177673</v>
      </c>
      <c r="G26" s="88">
        <v>56.637442214576836</v>
      </c>
      <c r="H26" s="88">
        <v>1883.0419546361834</v>
      </c>
      <c r="J26" s="73"/>
      <c r="K26" s="73"/>
      <c r="L26" s="73"/>
      <c r="M26" s="73"/>
      <c r="N26" s="73"/>
    </row>
    <row r="27" spans="1:14">
      <c r="A27" s="15">
        <v>2029</v>
      </c>
      <c r="B27" s="88">
        <v>1053.344745164002</v>
      </c>
      <c r="C27" s="88">
        <v>521.93202062906801</v>
      </c>
      <c r="D27" s="88">
        <v>154.54406693447564</v>
      </c>
      <c r="E27" s="88">
        <v>103.21259815113864</v>
      </c>
      <c r="F27" s="88">
        <v>82.253352833113468</v>
      </c>
      <c r="G27" s="88">
        <v>57.903814971107174</v>
      </c>
      <c r="H27" s="88">
        <v>1973.1909211441009</v>
      </c>
      <c r="J27" s="73"/>
      <c r="K27" s="73"/>
      <c r="L27" s="73"/>
      <c r="M27" s="73"/>
      <c r="N27" s="73"/>
    </row>
    <row r="28" spans="1:14">
      <c r="A28" s="16"/>
      <c r="B28" s="39"/>
      <c r="C28" s="39"/>
      <c r="D28" s="39"/>
      <c r="E28" s="39"/>
      <c r="F28" s="39"/>
      <c r="G28" s="39"/>
      <c r="H28" s="39"/>
    </row>
    <row r="29" spans="1:14">
      <c r="A29" s="103" t="s">
        <v>10</v>
      </c>
      <c r="B29" s="104"/>
      <c r="C29" s="104"/>
      <c r="D29" s="104"/>
      <c r="E29" s="104"/>
      <c r="F29" s="104"/>
      <c r="G29" s="104"/>
      <c r="H29" s="105"/>
    </row>
    <row r="30" spans="1:14">
      <c r="A30" s="15">
        <v>2016</v>
      </c>
      <c r="B30" s="89">
        <f>B14/B13*100-100</f>
        <v>26.072812613279226</v>
      </c>
      <c r="C30" s="89">
        <f t="shared" ref="C30:H30" si="0">C14/C13*100-100</f>
        <v>3.2433844778412322</v>
      </c>
      <c r="D30" s="89">
        <f t="shared" si="0"/>
        <v>4.4855266776677496</v>
      </c>
      <c r="E30" s="89">
        <f t="shared" si="0"/>
        <v>3.2558728550623641</v>
      </c>
      <c r="F30" s="89">
        <f t="shared" si="0"/>
        <v>-5.232164474629144</v>
      </c>
      <c r="G30" s="89">
        <f t="shared" si="0"/>
        <v>17.952501405283854</v>
      </c>
      <c r="H30" s="89">
        <f t="shared" si="0"/>
        <v>14.280975751869306</v>
      </c>
    </row>
    <row r="31" spans="1:14">
      <c r="A31" s="15">
        <v>2017</v>
      </c>
      <c r="B31" s="89">
        <f t="shared" ref="B31:H31" si="1">B15/B14*100-100</f>
        <v>5.6694712910114902</v>
      </c>
      <c r="C31" s="89">
        <f t="shared" si="1"/>
        <v>9.3171527449575535</v>
      </c>
      <c r="D31" s="89">
        <f t="shared" si="1"/>
        <v>9.3254147781954373</v>
      </c>
      <c r="E31" s="89">
        <f t="shared" si="1"/>
        <v>5.1241169544741041</v>
      </c>
      <c r="F31" s="89">
        <f t="shared" si="1"/>
        <v>-10.797410526771586</v>
      </c>
      <c r="G31" s="89">
        <f t="shared" si="1"/>
        <v>-21.016262584142481</v>
      </c>
      <c r="H31" s="89">
        <f t="shared" si="1"/>
        <v>5.2793514433273145</v>
      </c>
    </row>
    <row r="32" spans="1:14">
      <c r="A32" s="15">
        <v>2018</v>
      </c>
      <c r="B32" s="89">
        <f t="shared" ref="B32:H32" si="2">B16/B15*100-100</f>
        <v>5.6199962971898145</v>
      </c>
      <c r="C32" s="89">
        <f t="shared" si="2"/>
        <v>8.5400616977479729</v>
      </c>
      <c r="D32" s="89">
        <f t="shared" si="2"/>
        <v>5.887531224606505</v>
      </c>
      <c r="E32" s="89">
        <f t="shared" si="2"/>
        <v>-1.4280047600158667</v>
      </c>
      <c r="F32" s="89">
        <f t="shared" si="2"/>
        <v>-22.252427184466029</v>
      </c>
      <c r="G32" s="89">
        <f t="shared" si="2"/>
        <v>14.822636196797163</v>
      </c>
      <c r="H32" s="89">
        <f t="shared" si="2"/>
        <v>5.3983209016456044</v>
      </c>
    </row>
    <row r="33" spans="1:8">
      <c r="A33" s="15">
        <v>2019</v>
      </c>
      <c r="B33" s="89">
        <f t="shared" ref="B33:H33" si="3">B17/B16*100-100</f>
        <v>5.6044757191175449</v>
      </c>
      <c r="C33" s="89">
        <f t="shared" si="3"/>
        <v>2.795137996607906</v>
      </c>
      <c r="D33" s="89">
        <f t="shared" si="3"/>
        <v>6.9180647040850261</v>
      </c>
      <c r="E33" s="89">
        <f t="shared" si="3"/>
        <v>2.8157178364303519</v>
      </c>
      <c r="F33" s="89">
        <f t="shared" si="3"/>
        <v>1.9667832167832273</v>
      </c>
      <c r="G33" s="89">
        <f t="shared" si="3"/>
        <v>-2.0778140257920512</v>
      </c>
      <c r="H33" s="89">
        <f t="shared" si="3"/>
        <v>4.4893499383091466</v>
      </c>
    </row>
    <row r="34" spans="1:8">
      <c r="A34" s="15">
        <v>2020</v>
      </c>
      <c r="B34" s="89">
        <f t="shared" ref="B34:H34" si="4">B18/B17*100-100</f>
        <v>-90.422071185609468</v>
      </c>
      <c r="C34" s="89">
        <f t="shared" si="4"/>
        <v>-84.181172300177238</v>
      </c>
      <c r="D34" s="89">
        <f t="shared" si="4"/>
        <v>-86.674331589895587</v>
      </c>
      <c r="E34" s="89">
        <f t="shared" si="4"/>
        <v>-62.617274286569433</v>
      </c>
      <c r="F34" s="89">
        <f t="shared" si="4"/>
        <v>-63.495805523238012</v>
      </c>
      <c r="G34" s="89">
        <f t="shared" si="4"/>
        <v>-74.01842411233342</v>
      </c>
      <c r="H34" s="89">
        <f t="shared" si="4"/>
        <v>-85.727407888157828</v>
      </c>
    </row>
    <row r="35" spans="1:8">
      <c r="A35" s="15">
        <v>2021</v>
      </c>
      <c r="B35" s="89">
        <f t="shared" ref="B35:H35" si="5">B19/B18*100-100</f>
        <v>-94.669677554878689</v>
      </c>
      <c r="C35" s="89">
        <f t="shared" si="5"/>
        <v>-74.728973734947374</v>
      </c>
      <c r="D35" s="89">
        <f t="shared" si="5"/>
        <v>-93.267168719764598</v>
      </c>
      <c r="E35" s="89">
        <f t="shared" si="5"/>
        <v>-95.494857424401062</v>
      </c>
      <c r="F35" s="89">
        <f t="shared" si="5"/>
        <v>-79.032122787888952</v>
      </c>
      <c r="G35" s="89">
        <f t="shared" si="5"/>
        <v>-70.163511187607568</v>
      </c>
      <c r="H35" s="89">
        <f t="shared" si="5"/>
        <v>-86.622214798110562</v>
      </c>
    </row>
    <row r="36" spans="1:8">
      <c r="A36" s="15">
        <v>2022</v>
      </c>
      <c r="B36" s="89">
        <f t="shared" ref="B36:H36" si="6">B20/B19*100-100</f>
        <v>6904.778325123154</v>
      </c>
      <c r="C36" s="89">
        <f t="shared" si="6"/>
        <v>1484.3286848852479</v>
      </c>
      <c r="D36" s="89">
        <f t="shared" si="6"/>
        <v>4771.8518518518513</v>
      </c>
      <c r="E36" s="89">
        <f t="shared" si="6"/>
        <v>2570.6083390293911</v>
      </c>
      <c r="F36" s="89">
        <f t="shared" si="6"/>
        <v>1066.08</v>
      </c>
      <c r="G36" s="89">
        <f t="shared" si="6"/>
        <v>608.39342370925863</v>
      </c>
      <c r="H36" s="89">
        <f t="shared" si="6"/>
        <v>2315.0983316568972</v>
      </c>
    </row>
    <row r="37" spans="1:8">
      <c r="A37" s="15">
        <v>2023</v>
      </c>
      <c r="B37" s="89">
        <f>B21/B20*100-100</f>
        <v>86.832703924836665</v>
      </c>
      <c r="C37" s="89">
        <f t="shared" ref="C37:H37" si="7">C21/C20*100-100</f>
        <v>57.613578054075418</v>
      </c>
      <c r="D37" s="89">
        <f t="shared" si="7"/>
        <v>56.027064010947271</v>
      </c>
      <c r="E37" s="89">
        <f t="shared" si="7"/>
        <v>64.948427222236461</v>
      </c>
      <c r="F37" s="89">
        <f t="shared" si="7"/>
        <v>85.170828759604831</v>
      </c>
      <c r="G37" s="89">
        <f t="shared" si="7"/>
        <v>93.273615635179169</v>
      </c>
      <c r="H37" s="89">
        <f t="shared" si="7"/>
        <v>72.220905734191035</v>
      </c>
    </row>
    <row r="38" spans="1:8">
      <c r="A38" s="15">
        <v>2024</v>
      </c>
      <c r="B38" s="90">
        <f>B22/B21*100-100</f>
        <v>23.598538504291639</v>
      </c>
      <c r="C38" s="90">
        <f t="shared" ref="C38:H38" si="8">C22/C21*100-100</f>
        <v>3.1016944444940009</v>
      </c>
      <c r="D38" s="90">
        <f t="shared" si="8"/>
        <v>0.66748994148682073</v>
      </c>
      <c r="E38" s="90">
        <f t="shared" si="8"/>
        <v>14.638128295320627</v>
      </c>
      <c r="F38" s="90">
        <f t="shared" si="8"/>
        <v>20.690580971892487</v>
      </c>
      <c r="G38" s="90">
        <f t="shared" si="8"/>
        <v>1.116181156628997</v>
      </c>
      <c r="H38" s="90">
        <f t="shared" si="8"/>
        <v>13.308618556648867</v>
      </c>
    </row>
    <row r="39" spans="1:8">
      <c r="A39" s="15">
        <v>2025</v>
      </c>
      <c r="B39" s="90">
        <f t="shared" ref="B39:H39" si="9">B23/B22*100-100</f>
        <v>12.100703505126774</v>
      </c>
      <c r="C39" s="90">
        <f t="shared" si="9"/>
        <v>6.630523909231016</v>
      </c>
      <c r="D39" s="90">
        <f t="shared" si="9"/>
        <v>11.525226066878417</v>
      </c>
      <c r="E39" s="90">
        <f t="shared" si="9"/>
        <v>10.528267472864243</v>
      </c>
      <c r="F39" s="90">
        <f t="shared" si="9"/>
        <v>8.7401080601472216</v>
      </c>
      <c r="G39" s="90">
        <f t="shared" si="9"/>
        <v>5.7340139432493942</v>
      </c>
      <c r="H39" s="90">
        <f t="shared" si="9"/>
        <v>9.9279737844544513</v>
      </c>
    </row>
    <row r="40" spans="1:8">
      <c r="A40" s="15">
        <v>2026</v>
      </c>
      <c r="B40" s="90">
        <f t="shared" ref="B40:H40" si="10">B24/B23*100-100</f>
        <v>14.258790181839558</v>
      </c>
      <c r="C40" s="90">
        <f t="shared" si="10"/>
        <v>6.3904599233615613</v>
      </c>
      <c r="D40" s="90">
        <f t="shared" si="10"/>
        <v>10.117733909960464</v>
      </c>
      <c r="E40" s="90">
        <f t="shared" si="10"/>
        <v>8.25825850861996</v>
      </c>
      <c r="F40" s="90">
        <f t="shared" si="10"/>
        <v>5.1522014732422718</v>
      </c>
      <c r="G40" s="90">
        <f t="shared" si="10"/>
        <v>4.7077161653033386</v>
      </c>
      <c r="H40" s="90">
        <f t="shared" si="10"/>
        <v>10.542324127177153</v>
      </c>
    </row>
    <row r="41" spans="1:8">
      <c r="A41" s="15">
        <v>2027</v>
      </c>
      <c r="B41" s="90">
        <f t="shared" ref="B41:H41" si="11">B25/B24*100-100</f>
        <v>9.890365694654534</v>
      </c>
      <c r="C41" s="90">
        <f t="shared" si="11"/>
        <v>4.7798204835378044</v>
      </c>
      <c r="D41" s="90">
        <f t="shared" si="11"/>
        <v>8.300771562087391</v>
      </c>
      <c r="E41" s="90">
        <f t="shared" si="11"/>
        <v>6.3309384090984366</v>
      </c>
      <c r="F41" s="90">
        <f t="shared" si="11"/>
        <v>4.0467172305714598</v>
      </c>
      <c r="G41" s="90">
        <f t="shared" si="11"/>
        <v>3.5724428203494369</v>
      </c>
      <c r="H41" s="90">
        <f t="shared" si="11"/>
        <v>7.6650411906035885</v>
      </c>
    </row>
    <row r="42" spans="1:8">
      <c r="A42" s="15">
        <v>2028</v>
      </c>
      <c r="B42" s="90">
        <f t="shared" ref="B42:H42" si="12">B26/B25*100-100</f>
        <v>7.5249379579088753</v>
      </c>
      <c r="C42" s="90">
        <f t="shared" si="12"/>
        <v>3.6468329452455208</v>
      </c>
      <c r="D42" s="90">
        <f t="shared" si="12"/>
        <v>6.537239425122948</v>
      </c>
      <c r="E42" s="90">
        <f t="shared" si="12"/>
        <v>5.1384765658170295</v>
      </c>
      <c r="F42" s="90">
        <f t="shared" si="12"/>
        <v>3.2762459165643207</v>
      </c>
      <c r="G42" s="90">
        <f t="shared" si="12"/>
        <v>2.9068804501258114</v>
      </c>
      <c r="H42" s="90">
        <f t="shared" si="12"/>
        <v>5.9266245842672021</v>
      </c>
    </row>
    <row r="43" spans="1:8">
      <c r="A43" s="15">
        <v>2029</v>
      </c>
      <c r="B43" s="90">
        <f t="shared" ref="B43:H43" si="13">B27/B26*100-100</f>
        <v>5.9783345211434948</v>
      </c>
      <c r="C43" s="90">
        <f t="shared" si="13"/>
        <v>2.9000738243095725</v>
      </c>
      <c r="D43" s="90">
        <f t="shared" si="13"/>
        <v>5.5776402464481123</v>
      </c>
      <c r="E43" s="90">
        <f t="shared" si="13"/>
        <v>4.4347887131917361</v>
      </c>
      <c r="F43" s="90">
        <f t="shared" si="13"/>
        <v>2.7548551068043565</v>
      </c>
      <c r="G43" s="90">
        <f t="shared" si="13"/>
        <v>2.2359285783643941</v>
      </c>
      <c r="H43" s="90">
        <f t="shared" si="13"/>
        <v>4.7874114692964866</v>
      </c>
    </row>
    <row r="44" spans="1:8">
      <c r="A44" s="16"/>
      <c r="B44" s="11"/>
      <c r="C44" s="11"/>
      <c r="D44" s="11"/>
      <c r="E44" s="11"/>
      <c r="F44" s="11"/>
      <c r="G44" s="11"/>
      <c r="H44" s="11"/>
    </row>
    <row r="45" spans="1:8">
      <c r="A45" s="113" t="s">
        <v>11</v>
      </c>
      <c r="B45" s="114"/>
      <c r="C45" s="114"/>
      <c r="D45" s="114"/>
      <c r="E45" s="114"/>
      <c r="F45" s="114"/>
      <c r="G45" s="114"/>
      <c r="H45" s="115"/>
    </row>
    <row r="46" spans="1:8">
      <c r="A46" s="62" t="s">
        <v>53</v>
      </c>
      <c r="B46" s="89">
        <f>(B12/B7)^(1/5)*100-100</f>
        <v>10.251143677402126</v>
      </c>
      <c r="C46" s="89">
        <f t="shared" ref="C46:G46" si="14">(C12/C7)^(1/5)*100-100</f>
        <v>8.2280784467329653</v>
      </c>
      <c r="D46" s="89">
        <f t="shared" si="14"/>
        <v>5.0741094006971963</v>
      </c>
      <c r="E46" s="89">
        <f t="shared" si="14"/>
        <v>0.68939246980231417</v>
      </c>
      <c r="F46" s="89">
        <f t="shared" si="14"/>
        <v>2.5182479496762795</v>
      </c>
      <c r="G46" s="89">
        <f t="shared" si="14"/>
        <v>6.0723293751769205</v>
      </c>
      <c r="H46" s="89">
        <f>(H12/H7)^(1/5)*100-100</f>
        <v>7.7904726915356264</v>
      </c>
    </row>
    <row r="47" spans="1:8">
      <c r="A47" s="62" t="s">
        <v>52</v>
      </c>
      <c r="B47" s="89">
        <f>(B17/B12)^(1/5)*100-100</f>
        <v>9.7539659196411037</v>
      </c>
      <c r="C47" s="89">
        <f t="shared" ref="C47:H47" si="15">(C17/C12)^(1/5)*100-100</f>
        <v>5.7741409778853523</v>
      </c>
      <c r="D47" s="89">
        <f t="shared" si="15"/>
        <v>4.8332551116357223</v>
      </c>
      <c r="E47" s="89">
        <f t="shared" si="15"/>
        <v>4.2961563303611854</v>
      </c>
      <c r="F47" s="89">
        <f t="shared" si="15"/>
        <v>-3.3601037401289346</v>
      </c>
      <c r="G47" s="89">
        <f t="shared" si="15"/>
        <v>1.0396133345876137</v>
      </c>
      <c r="H47" s="89">
        <f t="shared" si="15"/>
        <v>7.0933783624120395</v>
      </c>
    </row>
    <row r="48" spans="1:8">
      <c r="A48" s="62" t="s">
        <v>51</v>
      </c>
      <c r="B48" s="91">
        <f>(B22/B17)^(1/5)*100-100</f>
        <v>-3.7552290227362874</v>
      </c>
      <c r="C48" s="91">
        <f t="shared" ref="C48:H48" si="16">(C22/C17)^(1/5)*100-100</f>
        <v>0.57739389913376726</v>
      </c>
      <c r="D48" s="91">
        <f t="shared" si="16"/>
        <v>-7.2457118590171206</v>
      </c>
      <c r="E48" s="91">
        <f t="shared" si="16"/>
        <v>-3.1870633070757464</v>
      </c>
      <c r="F48" s="91">
        <f t="shared" si="16"/>
        <v>14.808569520830901</v>
      </c>
      <c r="G48" s="91">
        <f t="shared" si="16"/>
        <v>1.4229389073774996</v>
      </c>
      <c r="H48" s="91">
        <f t="shared" si="16"/>
        <v>-2.088401496014626</v>
      </c>
    </row>
    <row r="49" spans="1:8">
      <c r="A49" s="62" t="s">
        <v>50</v>
      </c>
      <c r="B49" s="91">
        <f>(B27/B22)^(1/5)*100-100</f>
        <v>9.9098901373879471</v>
      </c>
      <c r="C49" s="91">
        <f t="shared" ref="C49:H49" si="17">(C27/C22)^(1/5)*100-100</f>
        <v>4.8592435483067788</v>
      </c>
      <c r="D49" s="91">
        <f t="shared" si="17"/>
        <v>8.3894627697519581</v>
      </c>
      <c r="E49" s="91">
        <f t="shared" si="17"/>
        <v>6.9153799391904869</v>
      </c>
      <c r="F49" s="91">
        <f t="shared" si="17"/>
        <v>4.7726337555632909</v>
      </c>
      <c r="G49" s="91">
        <f t="shared" si="17"/>
        <v>3.8238470441181818</v>
      </c>
      <c r="H49" s="91">
        <f t="shared" si="17"/>
        <v>7.7469918728905895</v>
      </c>
    </row>
    <row r="50" spans="1:8">
      <c r="A50" s="92"/>
      <c r="B50" s="92"/>
      <c r="C50" s="92"/>
      <c r="D50" s="92"/>
      <c r="E50" s="92"/>
      <c r="F50" s="92"/>
      <c r="G50" s="92"/>
      <c r="H50" s="92"/>
    </row>
    <row r="51" spans="1:8">
      <c r="A51" s="13" t="s">
        <v>43</v>
      </c>
      <c r="B51" s="38"/>
      <c r="C51" s="38"/>
      <c r="D51" s="38"/>
      <c r="E51" s="38"/>
      <c r="F51" s="38"/>
      <c r="G51" s="38"/>
      <c r="H51" s="38"/>
    </row>
    <row r="52" spans="1:8">
      <c r="A52" s="37" t="s">
        <v>12</v>
      </c>
      <c r="B52" s="11"/>
      <c r="C52" s="11"/>
      <c r="D52" s="11"/>
      <c r="E52" s="11"/>
      <c r="F52" s="11"/>
      <c r="G52" s="11"/>
      <c r="H52" s="11"/>
    </row>
    <row r="53" spans="1:8" ht="15">
      <c r="A53" s="37" t="s">
        <v>40</v>
      </c>
      <c r="B53" s="11"/>
      <c r="C53" s="11"/>
      <c r="D53" s="11"/>
      <c r="E53" s="11"/>
      <c r="F53" s="11"/>
      <c r="G53" s="11"/>
      <c r="H53" s="11"/>
    </row>
    <row r="54" spans="1:8">
      <c r="A54" s="36"/>
      <c r="B54" s="11"/>
      <c r="C54" s="11"/>
      <c r="D54" s="11"/>
      <c r="E54" s="11"/>
      <c r="F54" s="11"/>
      <c r="G54" s="11"/>
      <c r="H54" s="11"/>
    </row>
    <row r="55" spans="1:8">
      <c r="A55" s="36"/>
      <c r="B55" s="11"/>
      <c r="C55" s="11"/>
      <c r="D55" s="11"/>
      <c r="E55" s="11"/>
      <c r="F55" s="11"/>
      <c r="G55" s="11"/>
      <c r="H55" s="11"/>
    </row>
    <row r="56" spans="1:8">
      <c r="A56" s="26"/>
      <c r="B56" s="11"/>
      <c r="C56" s="11"/>
      <c r="D56" s="11"/>
      <c r="E56" s="11"/>
      <c r="F56" s="11"/>
      <c r="G56" s="11"/>
      <c r="H56" s="11"/>
    </row>
    <row r="57" spans="1:8">
      <c r="A57" s="25"/>
      <c r="B57" s="35"/>
      <c r="C57" s="35"/>
      <c r="D57" s="35"/>
      <c r="E57" s="35"/>
      <c r="F57" s="35"/>
      <c r="G57" s="35"/>
    </row>
    <row r="58" spans="1:8">
      <c r="B58" s="34"/>
      <c r="C58" s="34"/>
      <c r="D58" s="34"/>
      <c r="E58" s="34"/>
      <c r="F58" s="34"/>
      <c r="G58" s="34"/>
    </row>
    <row r="59" spans="1:8">
      <c r="B59" s="33"/>
      <c r="C59" s="33"/>
      <c r="D59" s="33"/>
    </row>
    <row r="60" spans="1:8">
      <c r="B60" s="32"/>
      <c r="C60" s="32"/>
      <c r="D60" s="32"/>
      <c r="E60" s="32"/>
      <c r="F60" s="32"/>
      <c r="G60" s="32"/>
    </row>
    <row r="61" spans="1:8">
      <c r="B61" s="32"/>
      <c r="C61" s="32"/>
      <c r="D61" s="32"/>
      <c r="E61" s="32"/>
      <c r="F61" s="32"/>
      <c r="G61" s="32"/>
    </row>
    <row r="62" spans="1:8">
      <c r="B62" s="32"/>
      <c r="C62" s="32"/>
      <c r="D62" s="32"/>
      <c r="E62" s="32"/>
      <c r="F62" s="32"/>
      <c r="G62" s="32"/>
    </row>
    <row r="63" spans="1:8">
      <c r="B63" s="31"/>
      <c r="C63" s="31"/>
      <c r="D63" s="31"/>
      <c r="E63" s="31"/>
      <c r="F63" s="31"/>
      <c r="G63" s="31"/>
      <c r="H63" s="31"/>
    </row>
    <row r="64" spans="1:8">
      <c r="B64" s="31"/>
      <c r="C64" s="31"/>
      <c r="D64" s="31"/>
      <c r="E64" s="31"/>
      <c r="F64" s="31"/>
      <c r="G64" s="31"/>
      <c r="H64" s="31"/>
    </row>
    <row r="65" spans="2:8">
      <c r="B65" s="30"/>
      <c r="C65" s="30"/>
      <c r="D65" s="30"/>
      <c r="E65" s="30"/>
      <c r="F65" s="30"/>
      <c r="G65" s="30"/>
      <c r="H65" s="30"/>
    </row>
    <row r="66" spans="2:8">
      <c r="B66" s="30"/>
      <c r="C66" s="30"/>
      <c r="D66" s="30"/>
      <c r="E66" s="30"/>
      <c r="F66" s="30"/>
      <c r="G66" s="30"/>
      <c r="H66" s="30"/>
    </row>
    <row r="67" spans="2:8">
      <c r="B67" s="29"/>
      <c r="C67" s="29"/>
      <c r="D67" s="29"/>
      <c r="E67" s="29"/>
      <c r="F67" s="29"/>
      <c r="G67" s="29"/>
    </row>
    <row r="68" spans="2:8">
      <c r="B68" s="29"/>
      <c r="C68" s="29"/>
      <c r="D68" s="29"/>
      <c r="E68" s="29"/>
      <c r="F68" s="29"/>
      <c r="G68" s="29"/>
    </row>
    <row r="69" spans="2:8">
      <c r="B69" s="29"/>
      <c r="C69" s="29"/>
      <c r="D69" s="29"/>
      <c r="E69" s="29"/>
      <c r="F69" s="29"/>
      <c r="G69" s="29"/>
    </row>
    <row r="70" spans="2:8">
      <c r="B70" s="29"/>
      <c r="C70" s="29"/>
      <c r="D70" s="29"/>
      <c r="E70" s="29"/>
      <c r="F70" s="29"/>
      <c r="G70" s="29"/>
    </row>
    <row r="71" spans="2:8">
      <c r="B71" s="29"/>
      <c r="C71" s="29"/>
      <c r="D71" s="29"/>
      <c r="E71" s="29"/>
      <c r="F71" s="29"/>
      <c r="G71" s="29"/>
    </row>
    <row r="72" spans="2:8">
      <c r="B72" s="29"/>
      <c r="C72" s="29"/>
      <c r="D72" s="29"/>
      <c r="E72" s="29"/>
      <c r="F72" s="29"/>
      <c r="G72" s="29"/>
    </row>
    <row r="73" spans="2:8">
      <c r="B73" s="29"/>
      <c r="C73" s="29"/>
      <c r="D73" s="29"/>
      <c r="E73" s="29"/>
      <c r="F73" s="29"/>
      <c r="G73" s="29"/>
    </row>
    <row r="74" spans="2:8">
      <c r="B74" s="29"/>
      <c r="C74" s="29"/>
      <c r="D74" s="29"/>
      <c r="E74" s="29"/>
      <c r="F74" s="29"/>
      <c r="G74" s="29"/>
    </row>
    <row r="75" spans="2:8">
      <c r="B75" s="29"/>
      <c r="C75" s="29"/>
      <c r="D75" s="29"/>
      <c r="E75" s="29"/>
      <c r="F75" s="29"/>
      <c r="G75" s="29"/>
    </row>
    <row r="76" spans="2:8">
      <c r="B76" s="29"/>
      <c r="C76" s="29"/>
      <c r="D76" s="29"/>
      <c r="E76" s="29"/>
      <c r="F76" s="29"/>
      <c r="G76" s="29"/>
    </row>
    <row r="77" spans="2:8">
      <c r="B77" s="29"/>
      <c r="C77" s="29"/>
      <c r="D77" s="29"/>
      <c r="E77" s="29"/>
      <c r="F77" s="29"/>
      <c r="G77" s="29"/>
    </row>
    <row r="78" spans="2:8">
      <c r="B78" s="29"/>
      <c r="C78" s="29"/>
      <c r="D78" s="29"/>
      <c r="E78" s="29"/>
      <c r="F78" s="29"/>
      <c r="G78" s="29"/>
    </row>
    <row r="79" spans="2:8">
      <c r="B79" s="29"/>
      <c r="C79" s="29"/>
      <c r="D79" s="29"/>
      <c r="E79" s="29"/>
      <c r="F79" s="29"/>
      <c r="G79" s="29"/>
    </row>
    <row r="80" spans="2:8">
      <c r="B80" s="29"/>
      <c r="C80" s="29"/>
      <c r="D80" s="29"/>
      <c r="E80" s="29"/>
      <c r="F80" s="29"/>
      <c r="G80" s="29"/>
    </row>
    <row r="83" spans="2:7">
      <c r="B83" s="28"/>
      <c r="C83" s="28"/>
      <c r="D83" s="28"/>
      <c r="E83" s="28"/>
      <c r="F83" s="28"/>
      <c r="G83" s="28"/>
    </row>
  </sheetData>
  <mergeCells count="2">
    <mergeCell ref="A29:H29"/>
    <mergeCell ref="A45:H45"/>
  </mergeCells>
  <pageMargins left="0.7" right="0.7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4193d32-96af-42bb-9a8d-e389b6b013dc">
      <Terms xmlns="http://schemas.microsoft.com/office/infopath/2007/PartnerControls"/>
    </lcf76f155ced4ddcb4097134ff3c332f>
    <TaxCatchAll xmlns="932d29ee-28c9-41bc-b9e4-7f2eba331d28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CE59075CB8AAE4281923CD804FF4F41" ma:contentTypeVersion="17" ma:contentTypeDescription="Create a new document." ma:contentTypeScope="" ma:versionID="a57ac30bd413600084034bee7a7b07dd">
  <xsd:schema xmlns:xsd="http://www.w3.org/2001/XMLSchema" xmlns:xs="http://www.w3.org/2001/XMLSchema" xmlns:p="http://schemas.microsoft.com/office/2006/metadata/properties" xmlns:ns2="84193d32-96af-42bb-9a8d-e389b6b013dc" xmlns:ns3="932d29ee-28c9-41bc-b9e4-7f2eba331d28" targetNamespace="http://schemas.microsoft.com/office/2006/metadata/properties" ma:root="true" ma:fieldsID="f62584a38ae0c9d02fe630e0355a3865" ns2:_="" ns3:_="">
    <xsd:import namespace="84193d32-96af-42bb-9a8d-e389b6b013dc"/>
    <xsd:import namespace="932d29ee-28c9-41bc-b9e4-7f2eba331d2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193d32-96af-42bb-9a8d-e389b6b013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f735d107-6f3a-4882-a73a-9dce38ae0c6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2d29ee-28c9-41bc-b9e4-7f2eba331d2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b0bbb1a7-ebd1-464a-bd5b-b0b856b08cda}" ma:internalName="TaxCatchAll" ma:showField="CatchAllData" ma:web="932d29ee-28c9-41bc-b9e4-7f2eba331d2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3D447DA-BC95-4537-9AD6-C00D63C6AB98}">
  <ds:schemaRefs>
    <ds:schemaRef ds:uri="http://purl.org/dc/elements/1.1/"/>
    <ds:schemaRef ds:uri="932d29ee-28c9-41bc-b9e4-7f2eba331d28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84193d32-96af-42bb-9a8d-e389b6b013dc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358C4281-DA68-4050-BEAC-A95B7EE26F1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4F716EE-670B-4B42-B052-FEF5168C6E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193d32-96af-42bb-9a8d-e389b6b013dc"/>
    <ds:schemaRef ds:uri="932d29ee-28c9-41bc-b9e4-7f2eba331d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Table A1 Forecast overview</vt:lpstr>
      <vt:lpstr>Table A2 Int. arrivals by marke</vt:lpstr>
      <vt:lpstr>Table A3 Int Arrivals by purpos</vt:lpstr>
      <vt:lpstr>Table A3-1 Int Arrivals_NZ </vt:lpstr>
      <vt:lpstr>Table A3-2 Int Arrivals_China</vt:lpstr>
      <vt:lpstr>Table A3-3 Int Arrivals_USA</vt:lpstr>
      <vt:lpstr>Table A3-4 Int Arrivals_UK</vt:lpstr>
      <vt:lpstr>Table A3-5 Int Arrivals_India</vt:lpstr>
      <vt:lpstr>Table A3-6 Int Arrivals_SEA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Corrine-Rose [Brisbane]</dc:creator>
  <cp:keywords/>
  <dc:description/>
  <cp:lastModifiedBy>Silas-Irvine [Canberra]</cp:lastModifiedBy>
  <cp:revision/>
  <dcterms:created xsi:type="dcterms:W3CDTF">2023-06-07T01:03:53Z</dcterms:created>
  <dcterms:modified xsi:type="dcterms:W3CDTF">2025-01-27T23:03:43Z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0x010100BCE59075CB8AAE4281923CD804FF4F41</vt:lpwstr>
  </property>
  <property fmtid="{D5CDD505-2E9C-101B-9397-08002B2CF9AE}" pid="3" name="MediaServiceImageTags">
    <vt:lpwstr/>
  </property>
  <property fmtid="{D5CDD505-2E9C-101B-9397-08002B2CF9AE}" pid="4" name="MSIP_Label_72160a83-df68-4146-9dd5-ccaae79426db_Enabled">
    <vt:lpwstr>true</vt:lpwstr>
  </property>
  <property fmtid="{D5CDD505-2E9C-101B-9397-08002B2CF9AE}" pid="5" name="MSIP_Label_72160a83-df68-4146-9dd5-ccaae79426db_SetDate">
    <vt:lpwstr>2024-11-04T03:11:18Z</vt:lpwstr>
  </property>
  <property fmtid="{D5CDD505-2E9C-101B-9397-08002B2CF9AE}" pid="6" name="MSIP_Label_72160a83-df68-4146-9dd5-ccaae79426db_Method">
    <vt:lpwstr>Privileged</vt:lpwstr>
  </property>
  <property fmtid="{D5CDD505-2E9C-101B-9397-08002B2CF9AE}" pid="7" name="MSIP_Label_72160a83-df68-4146-9dd5-ccaae79426db_Name">
    <vt:lpwstr>OFFICIAL</vt:lpwstr>
  </property>
  <property fmtid="{D5CDD505-2E9C-101B-9397-08002B2CF9AE}" pid="8" name="MSIP_Label_72160a83-df68-4146-9dd5-ccaae79426db_SiteId">
    <vt:lpwstr>c6ba7d27-a97a-40a4-82e4-4d23131de9f4</vt:lpwstr>
  </property>
  <property fmtid="{D5CDD505-2E9C-101B-9397-08002B2CF9AE}" pid="9" name="MSIP_Label_72160a83-df68-4146-9dd5-ccaae79426db_ActionId">
    <vt:lpwstr>116047b9-8e7d-4d86-bde0-ff168b9da3e4</vt:lpwstr>
  </property>
  <property fmtid="{D5CDD505-2E9C-101B-9397-08002B2CF9AE}" pid="10" name="MSIP_Label_72160a83-df68-4146-9dd5-ccaae79426db_ContentBits">
    <vt:lpwstr>3</vt:lpwstr>
  </property>
</Properties>
</file>