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emilie_alford_austrade_gov_au/Documents/Desktop/Content design tasks/"/>
    </mc:Choice>
  </mc:AlternateContent>
  <xr:revisionPtr revIDLastSave="0" documentId="8_{9F9A4ABF-2415-4D31-B0F0-71BD04406E5A}" xr6:coauthVersionLast="47" xr6:coauthVersionMax="47" xr10:uidLastSave="{00000000-0000-0000-0000-000000000000}"/>
  <bookViews>
    <workbookView xWindow="-110" yWindow="-110" windowWidth="19420" windowHeight="10420" activeTab="2" xr2:uid="{07F40E26-E4E5-4AAE-9C88-16F59E76FA71}"/>
  </bookViews>
  <sheets>
    <sheet name="Table A1 Forecast overview" sheetId="1" r:id="rId1"/>
    <sheet name="Table A2 Int. arrivals by marke" sheetId="2" r:id="rId2"/>
    <sheet name="Table A3 Int Arrivals by purp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42" i="1"/>
  <c r="H39" i="1"/>
  <c r="H40" i="1"/>
  <c r="H41" i="1"/>
  <c r="H43" i="1"/>
  <c r="G46" i="1"/>
  <c r="C45" i="1"/>
  <c r="C47" i="1"/>
  <c r="C38" i="1"/>
  <c r="C39" i="1"/>
  <c r="C40" i="1"/>
  <c r="C42" i="1"/>
  <c r="C43" i="1"/>
  <c r="C48" i="1"/>
  <c r="H48" i="1"/>
  <c r="I40" i="1"/>
  <c r="I46" i="1"/>
  <c r="I48" i="1"/>
  <c r="I39" i="1"/>
  <c r="I41" i="1"/>
  <c r="G39" i="1"/>
  <c r="G42" i="1"/>
  <c r="G47" i="1"/>
  <c r="H38" i="1"/>
  <c r="H46" i="1"/>
  <c r="I43" i="1" l="1"/>
  <c r="I45" i="1"/>
  <c r="H42" i="1"/>
  <c r="H45" i="1"/>
  <c r="G40" i="1"/>
  <c r="G41" i="1"/>
  <c r="K48" i="1"/>
  <c r="K38" i="1"/>
  <c r="G45" i="1"/>
  <c r="K45" i="1"/>
  <c r="C46" i="1"/>
  <c r="G43" i="1"/>
  <c r="K47" i="1"/>
  <c r="G38" i="1"/>
  <c r="K41" i="1"/>
  <c r="H47" i="1"/>
  <c r="C41" i="1"/>
  <c r="G48" i="1"/>
  <c r="I47" i="1"/>
  <c r="K39" i="1"/>
  <c r="K40" i="1" l="1"/>
  <c r="K46" i="1"/>
  <c r="K42" i="1"/>
  <c r="K43" i="1"/>
  <c r="U37" i="2"/>
  <c r="U47" i="2"/>
  <c r="U31" i="2"/>
  <c r="E30" i="1"/>
  <c r="E36" i="1"/>
  <c r="F30" i="1"/>
  <c r="U35" i="2" l="1"/>
  <c r="J45" i="1"/>
  <c r="J36" i="1"/>
  <c r="J34" i="1"/>
  <c r="F31" i="1"/>
  <c r="E31" i="1"/>
  <c r="E35" i="1"/>
  <c r="F45" i="1"/>
  <c r="F33" i="1"/>
  <c r="E33" i="1"/>
  <c r="U46" i="2"/>
  <c r="U36" i="2"/>
  <c r="U32" i="2"/>
  <c r="U30" i="2"/>
  <c r="U33" i="2"/>
  <c r="U34" i="2"/>
  <c r="E45" i="1"/>
  <c r="F36" i="1"/>
  <c r="F32" i="1"/>
  <c r="F35" i="1"/>
  <c r="F37" i="1"/>
  <c r="F46" i="1"/>
  <c r="E32" i="1"/>
  <c r="E34" i="1"/>
  <c r="F34" i="1"/>
  <c r="E37" i="1"/>
  <c r="E46" i="1"/>
  <c r="D31" i="1"/>
  <c r="D36" i="1"/>
  <c r="D37" i="1"/>
  <c r="G30" i="2"/>
  <c r="J33" i="1" l="1"/>
  <c r="J46" i="1"/>
  <c r="J31" i="1"/>
  <c r="J37" i="1"/>
  <c r="J32" i="1"/>
  <c r="J30" i="1"/>
  <c r="J35" i="1"/>
  <c r="D30" i="1"/>
  <c r="G36" i="2"/>
  <c r="G37" i="2"/>
  <c r="G33" i="2"/>
  <c r="G32" i="2"/>
  <c r="D45" i="1"/>
  <c r="D46" i="1"/>
  <c r="D35" i="1"/>
  <c r="D32" i="1"/>
  <c r="G47" i="2"/>
  <c r="D33" i="1"/>
  <c r="D34" i="1"/>
  <c r="G46" i="2"/>
  <c r="G35" i="2"/>
  <c r="G34" i="2"/>
  <c r="G31" i="2"/>
  <c r="S33" i="2" l="1"/>
  <c r="T32" i="2"/>
  <c r="N35" i="2"/>
  <c r="F35" i="2"/>
  <c r="N34" i="2"/>
  <c r="X32" i="2"/>
  <c r="B46" i="1"/>
  <c r="F36" i="2"/>
  <c r="M36" i="2"/>
  <c r="M32" i="2"/>
  <c r="N46" i="2"/>
  <c r="S35" i="2"/>
  <c r="T34" i="2"/>
  <c r="E31" i="2"/>
  <c r="F30" i="2"/>
  <c r="N37" i="2"/>
  <c r="Q37" i="2"/>
  <c r="R34" i="2"/>
  <c r="P32" i="2"/>
  <c r="E37" i="2"/>
  <c r="E46" i="2"/>
  <c r="E35" i="2"/>
  <c r="B34" i="2"/>
  <c r="B32" i="2"/>
  <c r="B30" i="2"/>
  <c r="B36" i="2"/>
  <c r="X46" i="2"/>
  <c r="B46" i="2"/>
  <c r="Q46" i="2"/>
  <c r="S30" i="2"/>
  <c r="T37" i="2"/>
  <c r="M30" i="2"/>
  <c r="E34" i="2"/>
  <c r="F33" i="2"/>
  <c r="C30" i="2"/>
  <c r="T46" i="2"/>
  <c r="E47" i="2"/>
  <c r="I31" i="2"/>
  <c r="C32" i="2"/>
  <c r="H35" i="2"/>
  <c r="H33" i="2"/>
  <c r="H31" i="2"/>
  <c r="K36" i="2"/>
  <c r="K34" i="2"/>
  <c r="K32" i="2"/>
  <c r="K30" i="2"/>
  <c r="R35" i="2"/>
  <c r="P33" i="2"/>
  <c r="Q30" i="2"/>
  <c r="S46" i="2"/>
  <c r="M46" i="2"/>
  <c r="I33" i="2"/>
  <c r="C34" i="2"/>
  <c r="D37" i="2"/>
  <c r="D47" i="2"/>
  <c r="D31" i="2"/>
  <c r="J34" i="2"/>
  <c r="J32" i="2"/>
  <c r="J30" i="2"/>
  <c r="J46" i="2"/>
  <c r="Q35" i="2"/>
  <c r="R32" i="2"/>
  <c r="P30" i="2"/>
  <c r="L36" i="2"/>
  <c r="L32" i="2"/>
  <c r="L46" i="2"/>
  <c r="I35" i="2"/>
  <c r="C36" i="2"/>
  <c r="H37" i="2"/>
  <c r="B35" i="2"/>
  <c r="R37" i="2"/>
  <c r="P35" i="2"/>
  <c r="Q32" i="2"/>
  <c r="S34" i="2"/>
  <c r="T33" i="2"/>
  <c r="M35" i="2"/>
  <c r="M31" i="2"/>
  <c r="E30" i="2"/>
  <c r="F37" i="2"/>
  <c r="N36" i="2"/>
  <c r="I36" i="2"/>
  <c r="I30" i="2"/>
  <c r="I46" i="2"/>
  <c r="C37" i="2"/>
  <c r="C35" i="2"/>
  <c r="C31" i="2"/>
  <c r="L35" i="2"/>
  <c r="F46" i="2"/>
  <c r="B37" i="2"/>
  <c r="B31" i="2"/>
  <c r="S31" i="2"/>
  <c r="H36" i="2"/>
  <c r="H32" i="2"/>
  <c r="H30" i="2"/>
  <c r="H46" i="2"/>
  <c r="K37" i="2"/>
  <c r="K35" i="2"/>
  <c r="K31" i="2"/>
  <c r="S32" i="2"/>
  <c r="T31" i="2"/>
  <c r="M34" i="2"/>
  <c r="E36" i="2"/>
  <c r="X30" i="2"/>
  <c r="B47" i="2"/>
  <c r="D36" i="2"/>
  <c r="D34" i="2"/>
  <c r="D32" i="2"/>
  <c r="D30" i="2"/>
  <c r="D46" i="2"/>
  <c r="J37" i="2"/>
  <c r="J35" i="2"/>
  <c r="J33" i="2"/>
  <c r="J31" i="2"/>
  <c r="R36" i="2"/>
  <c r="P34" i="2"/>
  <c r="Q31" i="2"/>
  <c r="R47" i="2"/>
  <c r="T30" i="2"/>
  <c r="L34" i="2"/>
  <c r="L30" i="2"/>
  <c r="F34" i="2"/>
  <c r="N47" i="2"/>
  <c r="Q36" i="2"/>
  <c r="P31" i="2"/>
  <c r="M37" i="2"/>
  <c r="R33" i="2"/>
  <c r="M47" i="2"/>
  <c r="C46" i="2"/>
  <c r="P36" i="2"/>
  <c r="Q33" i="2"/>
  <c r="R30" i="2"/>
  <c r="P46" i="2"/>
  <c r="S37" i="2"/>
  <c r="T36" i="2"/>
  <c r="L37" i="2"/>
  <c r="L47" i="2"/>
  <c r="F32" i="2"/>
  <c r="N31" i="2"/>
  <c r="K46" i="2"/>
  <c r="S36" i="2"/>
  <c r="T35" i="2"/>
  <c r="X35" i="2"/>
  <c r="E32" i="2"/>
  <c r="F31" i="2"/>
  <c r="N30" i="2"/>
  <c r="X36" i="2"/>
  <c r="N33" i="2"/>
  <c r="E33" i="2"/>
  <c r="I32" i="2"/>
  <c r="L31" i="2"/>
  <c r="T47" i="2"/>
  <c r="K47" i="2"/>
  <c r="C47" i="2"/>
  <c r="I37" i="2"/>
  <c r="X33" i="2"/>
  <c r="M33" i="2"/>
  <c r="D33" i="2"/>
  <c r="S47" i="2"/>
  <c r="J47" i="2"/>
  <c r="I34" i="2"/>
  <c r="I47" i="2"/>
  <c r="P37" i="2"/>
  <c r="J36" i="2"/>
  <c r="Q34" i="2"/>
  <c r="H34" i="2"/>
  <c r="K33" i="2"/>
  <c r="C33" i="2"/>
  <c r="N32" i="2"/>
  <c r="R31" i="2"/>
  <c r="Q47" i="2"/>
  <c r="P47" i="2"/>
  <c r="F47" i="2"/>
  <c r="H47" i="2"/>
  <c r="B33" i="2"/>
  <c r="X37" i="2"/>
  <c r="R46" i="2"/>
  <c r="D35" i="2"/>
  <c r="X34" i="2"/>
  <c r="X47" i="2"/>
  <c r="B45" i="1"/>
  <c r="L33" i="2"/>
  <c r="X31" i="2"/>
  <c r="B34" i="1" l="1"/>
  <c r="B31" i="1"/>
  <c r="B35" i="1"/>
  <c r="B37" i="1"/>
  <c r="B33" i="1"/>
  <c r="B30" i="1"/>
  <c r="B32" i="1"/>
  <c r="B36" i="1"/>
  <c r="D47" i="1" l="1"/>
  <c r="D38" i="1"/>
  <c r="D39" i="1" l="1"/>
  <c r="D40" i="1" l="1"/>
  <c r="D41" i="1" l="1"/>
  <c r="D42" i="1" l="1"/>
  <c r="D43" i="1" l="1"/>
  <c r="D48" i="1"/>
  <c r="D38" i="2" l="1"/>
  <c r="D48" i="2"/>
  <c r="D39" i="2"/>
  <c r="D40" i="2" l="1"/>
  <c r="B40" i="2" l="1"/>
  <c r="D41" i="2"/>
  <c r="B41" i="2" l="1"/>
  <c r="D42" i="2"/>
  <c r="B42" i="2" l="1"/>
  <c r="D43" i="2" l="1"/>
  <c r="D49" i="2"/>
  <c r="B43" i="2" l="1"/>
  <c r="V31" i="2" l="1"/>
  <c r="V33" i="2"/>
  <c r="V47" i="2"/>
  <c r="V30" i="2"/>
  <c r="V37" i="2"/>
  <c r="V36" i="2"/>
  <c r="V46" i="2"/>
  <c r="V34" i="2"/>
  <c r="V32" i="2"/>
  <c r="V35" i="2"/>
  <c r="O30" i="2" l="1"/>
  <c r="O34" i="2"/>
  <c r="O37" i="2"/>
  <c r="O32" i="2"/>
  <c r="O31" i="2"/>
  <c r="O46" i="2"/>
  <c r="O47" i="2"/>
  <c r="O33" i="2"/>
  <c r="O36" i="2"/>
  <c r="O35" i="2"/>
  <c r="W37" i="2" l="1"/>
  <c r="W36" i="2"/>
  <c r="W46" i="2"/>
  <c r="W35" i="2"/>
  <c r="U38" i="2"/>
  <c r="U48" i="2"/>
  <c r="W34" i="2"/>
  <c r="W47" i="2"/>
  <c r="W33" i="2"/>
  <c r="W32" i="2"/>
  <c r="W31" i="2"/>
  <c r="W30" i="2"/>
  <c r="U39" i="2"/>
  <c r="U40" i="2"/>
  <c r="U41" i="2" l="1"/>
  <c r="W38" i="2" l="1"/>
  <c r="W48" i="2"/>
  <c r="U42" i="2"/>
  <c r="W39" i="2"/>
  <c r="O38" i="2" l="1"/>
  <c r="O48" i="2"/>
  <c r="O39" i="2"/>
  <c r="W40" i="2"/>
  <c r="U43" i="2" l="1"/>
  <c r="U49" i="2"/>
  <c r="O40" i="2"/>
  <c r="W41" i="2"/>
  <c r="O41" i="2" l="1"/>
  <c r="W42" i="2"/>
  <c r="O42" i="2" l="1"/>
  <c r="W49" i="2" l="1"/>
  <c r="W43" i="2"/>
  <c r="O49" i="2" l="1"/>
  <c r="O43" i="2"/>
  <c r="Q39" i="2" l="1"/>
  <c r="M38" i="2"/>
  <c r="M48" i="2"/>
  <c r="Q38" i="2"/>
  <c r="Q48" i="2"/>
  <c r="M39" i="2"/>
  <c r="T39" i="2" l="1"/>
  <c r="T38" i="2"/>
  <c r="T48" i="2"/>
  <c r="S39" i="2"/>
  <c r="S38" i="2"/>
  <c r="S48" i="2"/>
  <c r="T40" i="2"/>
  <c r="Q40" i="2"/>
  <c r="M40" i="2"/>
  <c r="S40" i="2" l="1"/>
  <c r="M41" i="2"/>
  <c r="Q41" i="2"/>
  <c r="T41" i="2"/>
  <c r="V39" i="2" l="1"/>
  <c r="V38" i="2"/>
  <c r="V48" i="2"/>
  <c r="S41" i="2"/>
  <c r="Q42" i="2"/>
  <c r="M42" i="2"/>
  <c r="T42" i="2"/>
  <c r="S42" i="2" l="1"/>
  <c r="V40" i="2"/>
  <c r="M49" i="2" l="1"/>
  <c r="M43" i="2"/>
  <c r="V41" i="2"/>
  <c r="Q49" i="2"/>
  <c r="Q43" i="2"/>
  <c r="S49" i="2"/>
  <c r="S43" i="2"/>
  <c r="T49" i="2"/>
  <c r="T43" i="2"/>
  <c r="V42" i="2" l="1"/>
  <c r="V43" i="2" l="1"/>
  <c r="V49" i="2"/>
  <c r="P48" i="2" l="1"/>
  <c r="P38" i="2"/>
  <c r="P39" i="2"/>
  <c r="P40" i="2" l="1"/>
  <c r="P41" i="2" l="1"/>
  <c r="P42" i="2" l="1"/>
  <c r="P49" i="2" l="1"/>
  <c r="P43" i="2"/>
  <c r="R38" i="2" l="1"/>
  <c r="R48" i="2"/>
  <c r="R39" i="2" l="1"/>
  <c r="R40" i="2" l="1"/>
  <c r="R41" i="2" l="1"/>
  <c r="R42" i="2" l="1"/>
  <c r="R49" i="2" l="1"/>
  <c r="R43" i="2"/>
  <c r="H38" i="2" l="1"/>
  <c r="H48" i="2"/>
  <c r="K38" i="2"/>
  <c r="K48" i="2"/>
  <c r="J48" i="2"/>
  <c r="J38" i="2"/>
  <c r="F48" i="2"/>
  <c r="F38" i="2"/>
  <c r="E48" i="2"/>
  <c r="E38" i="2"/>
  <c r="I38" i="2"/>
  <c r="I48" i="2"/>
  <c r="C48" i="2"/>
  <c r="C38" i="2"/>
  <c r="F39" i="2"/>
  <c r="J39" i="2"/>
  <c r="L48" i="2" l="1"/>
  <c r="L38" i="2"/>
  <c r="H39" i="2"/>
  <c r="F40" i="2"/>
  <c r="E39" i="2"/>
  <c r="J40" i="2"/>
  <c r="I39" i="2" l="1"/>
  <c r="L39" i="2"/>
  <c r="N38" i="2"/>
  <c r="N48" i="2"/>
  <c r="K39" i="2"/>
  <c r="I41" i="2"/>
  <c r="L41" i="2"/>
  <c r="F41" i="2"/>
  <c r="H40" i="2"/>
  <c r="E40" i="2"/>
  <c r="J41" i="2"/>
  <c r="K41" i="2"/>
  <c r="G38" i="2" l="1"/>
  <c r="G48" i="2"/>
  <c r="L40" i="2"/>
  <c r="I40" i="2"/>
  <c r="K40" i="2"/>
  <c r="I42" i="2"/>
  <c r="F42" i="2"/>
  <c r="L42" i="2"/>
  <c r="J42" i="2"/>
  <c r="K42" i="2"/>
  <c r="H41" i="2"/>
  <c r="E41" i="2"/>
  <c r="N39" i="2" l="1"/>
  <c r="H42" i="2"/>
  <c r="E42" i="2"/>
  <c r="L43" i="2" l="1"/>
  <c r="L49" i="2"/>
  <c r="N40" i="2"/>
  <c r="F49" i="2"/>
  <c r="F43" i="2"/>
  <c r="K43" i="2"/>
  <c r="K49" i="2"/>
  <c r="J43" i="2"/>
  <c r="J49" i="2"/>
  <c r="I43" i="2"/>
  <c r="I49" i="2"/>
  <c r="E49" i="2" l="1"/>
  <c r="E43" i="2"/>
  <c r="H49" i="2"/>
  <c r="H43" i="2"/>
  <c r="N41" i="2" l="1"/>
  <c r="N42" i="2" l="1"/>
  <c r="N49" i="2"/>
  <c r="N43" i="2"/>
  <c r="B38" i="2"/>
  <c r="B48" i="2"/>
  <c r="B39" i="2"/>
  <c r="B49" i="2"/>
  <c r="X38" i="2" l="1"/>
  <c r="X48" i="2"/>
  <c r="B47" i="1" l="1"/>
  <c r="B38" i="1"/>
  <c r="C39" i="2"/>
  <c r="G39" i="2"/>
  <c r="C40" i="2" l="1"/>
  <c r="G40" i="2"/>
  <c r="C41" i="2" l="1"/>
  <c r="G41" i="2"/>
  <c r="C42" i="2" l="1"/>
  <c r="X39" i="2"/>
  <c r="B39" i="1"/>
  <c r="G42" i="2"/>
  <c r="C43" i="2" l="1"/>
  <c r="C49" i="2"/>
  <c r="B40" i="1"/>
  <c r="X40" i="2"/>
  <c r="X41" i="2"/>
  <c r="B41" i="1"/>
  <c r="G49" i="2" l="1"/>
  <c r="G43" i="2"/>
  <c r="B42" i="1"/>
  <c r="X42" i="2"/>
  <c r="X49" i="2" l="1"/>
  <c r="X43" i="2"/>
  <c r="B43" i="1" l="1"/>
  <c r="B48" i="1"/>
  <c r="H34" i="3"/>
  <c r="H46" i="3"/>
  <c r="H30" i="3" l="1"/>
  <c r="H35" i="3"/>
  <c r="H31" i="3"/>
  <c r="H36" i="3"/>
  <c r="H32" i="3"/>
  <c r="H37" i="3"/>
  <c r="H33" i="3"/>
  <c r="H47" i="3"/>
  <c r="E35" i="3" l="1"/>
  <c r="E34" i="3"/>
  <c r="E46" i="3"/>
  <c r="F46" i="3"/>
  <c r="E37" i="3" l="1"/>
  <c r="G37" i="3"/>
  <c r="G31" i="3"/>
  <c r="G33" i="3"/>
  <c r="G47" i="3"/>
  <c r="G46" i="3"/>
  <c r="G32" i="3"/>
  <c r="E47" i="3"/>
  <c r="E33" i="3"/>
  <c r="E36" i="3"/>
  <c r="G30" i="3"/>
  <c r="G34" i="3"/>
  <c r="E31" i="3"/>
  <c r="D37" i="3" l="1"/>
  <c r="E30" i="3"/>
  <c r="F31" i="3"/>
  <c r="E32" i="3"/>
  <c r="F30" i="3"/>
  <c r="C46" i="3"/>
  <c r="F37" i="3"/>
  <c r="C30" i="3"/>
  <c r="F32" i="3"/>
  <c r="F36" i="3"/>
  <c r="F34" i="3"/>
  <c r="D46" i="3"/>
  <c r="F33" i="3"/>
  <c r="F47" i="3"/>
  <c r="D31" i="3"/>
  <c r="C36" i="3"/>
  <c r="C35" i="3" l="1"/>
  <c r="C32" i="3"/>
  <c r="C47" i="3"/>
  <c r="C33" i="3"/>
  <c r="C31" i="3"/>
  <c r="D32" i="3"/>
  <c r="C37" i="3"/>
  <c r="C34" i="3"/>
  <c r="G35" i="3"/>
  <c r="G36" i="3"/>
  <c r="D30" i="3"/>
  <c r="F35" i="3"/>
  <c r="D47" i="3" l="1"/>
  <c r="D33" i="3"/>
  <c r="D34" i="3"/>
  <c r="D35" i="3" l="1"/>
  <c r="D36" i="3"/>
  <c r="B37" i="3" l="1"/>
  <c r="B34" i="3"/>
  <c r="B30" i="3"/>
  <c r="B31" i="3" l="1"/>
  <c r="B36" i="3"/>
  <c r="B35" i="3"/>
  <c r="B33" i="3"/>
  <c r="B47" i="3"/>
  <c r="B46" i="3"/>
  <c r="B32" i="3" l="1"/>
  <c r="D38" i="3" l="1"/>
  <c r="D48" i="3"/>
  <c r="E48" i="3" l="1"/>
  <c r="E38" i="3"/>
  <c r="B38" i="3"/>
  <c r="B48" i="3"/>
  <c r="C48" i="3"/>
  <c r="C38" i="3"/>
  <c r="G38" i="3"/>
  <c r="G48" i="3"/>
  <c r="H38" i="3"/>
  <c r="H48" i="3"/>
  <c r="F38" i="3"/>
  <c r="F48" i="3"/>
  <c r="E41" i="3" l="1"/>
  <c r="H41" i="3"/>
  <c r="B41" i="3"/>
  <c r="F41" i="3" l="1"/>
  <c r="D41" i="3"/>
  <c r="F42" i="3"/>
  <c r="H42" i="3"/>
  <c r="D42" i="3"/>
  <c r="B42" i="3" l="1"/>
  <c r="E42" i="3"/>
  <c r="G41" i="3"/>
  <c r="C41" i="3"/>
  <c r="D49" i="3"/>
  <c r="D43" i="3" l="1"/>
  <c r="C42" i="3"/>
  <c r="G42" i="3"/>
  <c r="H43" i="3"/>
  <c r="H49" i="3"/>
  <c r="B49" i="3"/>
  <c r="B43" i="3"/>
  <c r="C43" i="3" l="1"/>
  <c r="C49" i="3"/>
  <c r="G43" i="3"/>
  <c r="G49" i="3"/>
  <c r="F49" i="3"/>
  <c r="F43" i="3"/>
  <c r="E49" i="3" l="1"/>
  <c r="E43" i="3"/>
  <c r="F39" i="3" l="1"/>
  <c r="F40" i="3"/>
  <c r="C39" i="3"/>
  <c r="C40" i="3"/>
  <c r="H39" i="3"/>
  <c r="H40" i="3"/>
  <c r="G39" i="3"/>
  <c r="G40" i="3"/>
  <c r="E39" i="3"/>
  <c r="E40" i="3"/>
  <c r="D39" i="3"/>
  <c r="D40" i="3"/>
  <c r="B39" i="3"/>
  <c r="B40" i="3"/>
  <c r="F38" i="1" l="1"/>
  <c r="F47" i="1"/>
  <c r="E47" i="1"/>
  <c r="E38" i="1"/>
  <c r="J47" i="1" l="1"/>
  <c r="J38" i="1"/>
  <c r="E39" i="1"/>
  <c r="F39" i="1" l="1"/>
  <c r="J39" i="1"/>
  <c r="L39" i="1"/>
  <c r="E40" i="1"/>
  <c r="E41" i="1" l="1"/>
  <c r="F40" i="1"/>
  <c r="J40" i="1"/>
  <c r="L40" i="1"/>
  <c r="F41" i="1" l="1"/>
  <c r="J41" i="1"/>
  <c r="L41" i="1"/>
  <c r="E42" i="1"/>
  <c r="F42" i="1" l="1"/>
  <c r="J42" i="1"/>
  <c r="L42" i="1"/>
  <c r="E48" i="1"/>
  <c r="E43" i="1"/>
  <c r="F48" i="1"/>
  <c r="F43" i="1"/>
  <c r="L43" i="1" l="1"/>
  <c r="L48" i="1"/>
  <c r="J43" i="1"/>
  <c r="J48" i="1"/>
  <c r="L45" i="1" l="1"/>
  <c r="H35" i="1"/>
  <c r="H32" i="1"/>
  <c r="H31" i="1"/>
  <c r="L31" i="1"/>
  <c r="H34" i="1"/>
  <c r="H36" i="1"/>
  <c r="H33" i="1"/>
  <c r="H37" i="1"/>
  <c r="H30" i="1"/>
  <c r="L30" i="1"/>
  <c r="L33" i="1" l="1"/>
  <c r="L46" i="1"/>
  <c r="L47" i="1"/>
  <c r="L34" i="1"/>
  <c r="L35" i="1"/>
  <c r="L37" i="1"/>
  <c r="L38" i="1"/>
  <c r="L32" i="1"/>
  <c r="L36" i="1"/>
</calcChain>
</file>

<file path=xl/sharedStrings.xml><?xml version="1.0" encoding="utf-8"?>
<sst xmlns="http://schemas.openxmlformats.org/spreadsheetml/2006/main" count="122" uniqueCount="60">
  <si>
    <t xml:space="preserve"> A1 </t>
  </si>
  <si>
    <t>TRA TOURISM FORECAST OVERVIEW</t>
  </si>
  <si>
    <t>Inbound visitor arrivals</t>
  </si>
  <si>
    <t>Domestic visitor nights</t>
  </si>
  <si>
    <t>International spend in Australia ^</t>
  </si>
  <si>
    <t>Domestic expenditure *</t>
  </si>
  <si>
    <r>
      <t xml:space="preserve">Total overnight expenditure </t>
    </r>
    <r>
      <rPr>
        <sz val="10"/>
        <color theme="0"/>
        <rFont val="Verdana"/>
        <family val="2"/>
      </rPr>
      <t>#</t>
    </r>
  </si>
  <si>
    <t>(Real)</t>
  </si>
  <si>
    <t>(Nominal)</t>
  </si>
  <si>
    <t xml:space="preserve"> '000</t>
  </si>
  <si>
    <t>$billion</t>
  </si>
  <si>
    <t>Year-on-year change (%)</t>
  </si>
  <si>
    <t>5-year average annual growth rate (%)</t>
  </si>
  <si>
    <t>2008-2013</t>
  </si>
  <si>
    <t>2013-2018</t>
  </si>
  <si>
    <t>2018-2023</t>
  </si>
  <si>
    <t>2023-2028</t>
  </si>
  <si>
    <t>Due to changes to survey methodology, comparing data and forecasts of this round with those of the previous round is not recommended.</t>
  </si>
  <si>
    <t xml:space="preserve"> A2 </t>
  </si>
  <si>
    <t>INTERNATIONAL VISITOR ARRIVALS - BY MARKET</t>
  </si>
  <si>
    <t>New Zealand</t>
  </si>
  <si>
    <r>
      <t xml:space="preserve">China </t>
    </r>
    <r>
      <rPr>
        <sz val="10"/>
        <color theme="0"/>
        <rFont val="Verdana"/>
        <family val="2"/>
        <scheme val="major"/>
      </rPr>
      <t>(ex SARs, Taiwan)</t>
    </r>
  </si>
  <si>
    <t>Japan</t>
  </si>
  <si>
    <t>South Korea</t>
  </si>
  <si>
    <t>Hong Kong</t>
  </si>
  <si>
    <t>India</t>
  </si>
  <si>
    <t>Singapore</t>
  </si>
  <si>
    <t>Malaysia</t>
  </si>
  <si>
    <t>Indonesia</t>
  </si>
  <si>
    <t>Thailand</t>
  </si>
  <si>
    <t>Vietnam</t>
  </si>
  <si>
    <t>Philippines</t>
  </si>
  <si>
    <t>Southeast Asia*</t>
  </si>
  <si>
    <t>Other Asia</t>
  </si>
  <si>
    <t>United States</t>
  </si>
  <si>
    <t>Canada</t>
  </si>
  <si>
    <t>United Kingdom</t>
  </si>
  <si>
    <t>Germany</t>
  </si>
  <si>
    <t>France</t>
  </si>
  <si>
    <t>Italy</t>
  </si>
  <si>
    <t>Rest of Europe</t>
  </si>
  <si>
    <t>Other countries</t>
  </si>
  <si>
    <t>Total</t>
  </si>
  <si>
    <t>* The Southeast Asia region is the total of 11 nations including 6 which are individually reported here: Brunei Darussalam, Cambodia, Indonesia, Laos, Malaysia, Myanmar, Philippines, Singapore, Thailand, Timor-Leste, Vietnam.</t>
  </si>
  <si>
    <t xml:space="preserve"> A3 </t>
  </si>
  <si>
    <t>INTERNATIONAL VISITOR ARRIVALS - BY PURPOSE</t>
  </si>
  <si>
    <t>Holiday</t>
  </si>
  <si>
    <t>VFR^</t>
  </si>
  <si>
    <t>Business</t>
  </si>
  <si>
    <t>Education</t>
  </si>
  <si>
    <t>Employment</t>
  </si>
  <si>
    <t>Other</t>
  </si>
  <si>
    <r>
      <rPr>
        <vertAlign val="superscript"/>
        <sz val="10"/>
        <color theme="1"/>
        <rFont val="Verdana"/>
        <family val="2"/>
      </rPr>
      <t>^</t>
    </r>
    <r>
      <rPr>
        <sz val="10"/>
        <color theme="1"/>
        <rFont val="Verdana"/>
        <family val="2"/>
      </rPr>
      <t xml:space="preserve"> Visiting friends and relatives</t>
    </r>
  </si>
  <si>
    <t>Outbound travel (resident returns)</t>
  </si>
  <si>
    <t>Total expenditure in Australia~</t>
  </si>
  <si>
    <t>^ International spend in Australia excludes prepaid international airfare and package (for real terms, deflated by CPI, base = June quarter 2023)</t>
  </si>
  <si>
    <t>* Domestic expenditure includes tourism expenditure on domestic day trips and overnight trips (for real terms, deflated by CPI, base = June quarter 2023)</t>
  </si>
  <si>
    <t># Total overnight expenditure includes tourism spend on domestic overnight trips and international trips in Australia (for real terms, deflated by CPI, base = June quarter 2023)</t>
  </si>
  <si>
    <t>~ Total expenditure is the sum of international spend in Australia and domestic expenditure (for real terms, deflated by CPI, base = June quarter 2023)</t>
  </si>
  <si>
    <t>Numbers in shaded cells are forecast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</si>
</sst>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##\ ###\ ###"/>
    <numFmt numFmtId="166" formatCode="#\ ##0.0"/>
    <numFmt numFmtId="167" formatCode="#\ ##0"/>
    <numFmt numFmtId="168" formatCode="####\ ##0"/>
  </numFmts>
  <fonts count="38">
    <font>
      <sz val="11"/>
      <color theme="1"/>
      <name val="Verdana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theme="1"/>
      <name val="Arial"/>
      <family val="2"/>
    </font>
    <font>
      <sz val="10"/>
      <name val="Geneva"/>
    </font>
    <font>
      <sz val="10"/>
      <color theme="1"/>
      <name val="Verdana"/>
      <family val="2"/>
      <scheme val="minor"/>
    </font>
    <font>
      <vertAlign val="superscript"/>
      <sz val="10"/>
      <color theme="1"/>
      <name val="Verdana"/>
      <family val="2"/>
    </font>
    <font>
      <sz val="10"/>
      <color theme="1"/>
      <name val="Verdana"/>
      <family val="2"/>
    </font>
    <font>
      <sz val="9"/>
      <color indexed="8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b/>
      <sz val="10"/>
      <color indexed="9"/>
      <name val="Arial"/>
      <family val="2"/>
    </font>
    <font>
      <sz val="9"/>
      <name val="Verdana"/>
      <family val="2"/>
    </font>
    <font>
      <b/>
      <sz val="10"/>
      <color theme="0"/>
      <name val="Verdana"/>
      <family val="2"/>
      <scheme val="minor"/>
    </font>
    <font>
      <sz val="10"/>
      <color rgb="FFFFFFFF"/>
      <name val="Arial"/>
      <family val="2"/>
    </font>
    <font>
      <sz val="12"/>
      <color rgb="FF2E1A47"/>
      <name val="Verdana"/>
      <family val="2"/>
    </font>
    <font>
      <b/>
      <sz val="13"/>
      <color rgb="FF2E1A47"/>
      <name val="Verdana"/>
      <family val="2"/>
    </font>
    <font>
      <b/>
      <sz val="18"/>
      <color rgb="FF2E1A47"/>
      <name val="Verdana"/>
      <family val="2"/>
    </font>
    <font>
      <sz val="8"/>
      <name val="Verdana"/>
      <family val="2"/>
      <scheme val="minor"/>
    </font>
    <font>
      <sz val="10"/>
      <color theme="0"/>
      <name val="Verdana"/>
      <family val="2"/>
    </font>
    <font>
      <sz val="10"/>
      <color indexed="8"/>
      <name val="Verdana"/>
      <family val="2"/>
      <scheme val="major"/>
    </font>
    <font>
      <sz val="9"/>
      <color indexed="8"/>
      <name val="Verdana"/>
      <family val="2"/>
      <scheme val="major"/>
    </font>
    <font>
      <sz val="11"/>
      <color theme="1"/>
      <name val="Verdana"/>
      <family val="2"/>
      <scheme val="major"/>
    </font>
    <font>
      <sz val="10"/>
      <name val="Verdana"/>
      <family val="2"/>
      <scheme val="major"/>
    </font>
    <font>
      <b/>
      <sz val="18"/>
      <color rgb="FF2E1A47"/>
      <name val="Verdana"/>
      <family val="2"/>
      <scheme val="major"/>
    </font>
    <font>
      <b/>
      <sz val="13"/>
      <color rgb="FF2E1A47"/>
      <name val="Verdana"/>
      <family val="2"/>
      <scheme val="major"/>
    </font>
    <font>
      <sz val="12"/>
      <color rgb="FF2E1A47"/>
      <name val="Verdana"/>
      <family val="2"/>
      <scheme val="major"/>
    </font>
    <font>
      <sz val="10"/>
      <color rgb="FFFFFFFF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10"/>
      <color theme="0"/>
      <name val="Verdana"/>
      <family val="2"/>
      <scheme val="major"/>
    </font>
    <font>
      <sz val="9"/>
      <name val="Verdana"/>
      <family val="2"/>
      <scheme val="major"/>
    </font>
    <font>
      <b/>
      <sz val="10"/>
      <color indexed="9"/>
      <name val="Verdana"/>
      <family val="2"/>
      <scheme val="major"/>
    </font>
    <font>
      <b/>
      <sz val="10"/>
      <name val="Verdana"/>
      <family val="2"/>
      <scheme val="major"/>
    </font>
    <font>
      <sz val="10"/>
      <color theme="1"/>
      <name val="Verdana"/>
      <family val="2"/>
      <scheme val="major"/>
    </font>
    <font>
      <sz val="10"/>
      <color rgb="FFFF0000"/>
      <name val="Verdan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1DC"/>
        <bgColor indexed="64"/>
      </patternFill>
    </fill>
    <fill>
      <patternFill patternType="solid">
        <fgColor rgb="FF2E1A4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rgb="FF2E1A47"/>
      </top>
      <bottom style="thin">
        <color rgb="FF2E1A47"/>
      </bottom>
      <diagonal/>
    </border>
    <border>
      <left/>
      <right/>
      <top/>
      <bottom style="thin">
        <color rgb="FF2E1A47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</cellStyleXfs>
  <cellXfs count="113">
    <xf numFmtId="0" fontId="0" fillId="0" borderId="0" xfId="0"/>
    <xf numFmtId="0" fontId="1" fillId="0" borderId="0" xfId="0" applyFont="1" applyAlignment="1">
      <alignment horizontal="right"/>
    </xf>
    <xf numFmtId="0" fontId="3" fillId="2" borderId="0" xfId="1" applyFont="1" applyFill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2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3" fillId="3" borderId="0" xfId="2" applyNumberFormat="1" applyFont="1" applyFill="1" applyAlignment="1">
      <alignment horizontal="right"/>
    </xf>
    <xf numFmtId="0" fontId="10" fillId="2" borderId="0" xfId="3" applyFont="1" applyFill="1" applyAlignment="1">
      <alignment horizontal="left"/>
    </xf>
    <xf numFmtId="0" fontId="10" fillId="2" borderId="1" xfId="3" applyFont="1" applyFill="1" applyBorder="1"/>
    <xf numFmtId="164" fontId="3" fillId="0" borderId="0" xfId="2" applyNumberFormat="1" applyFont="1" applyAlignment="1">
      <alignment horizontal="right"/>
    </xf>
    <xf numFmtId="0" fontId="1" fillId="2" borderId="0" xfId="3" applyFont="1" applyFill="1"/>
    <xf numFmtId="164" fontId="11" fillId="4" borderId="0" xfId="2" applyNumberFormat="1" applyFont="1" applyFill="1" applyAlignment="1">
      <alignment horizontal="right"/>
    </xf>
    <xf numFmtId="0" fontId="12" fillId="5" borderId="0" xfId="2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0" fontId="14" fillId="3" borderId="0" xfId="2" applyFont="1" applyFill="1" applyAlignment="1">
      <alignment horizontal="left"/>
    </xf>
    <xf numFmtId="166" fontId="15" fillId="4" borderId="0" xfId="0" applyNumberFormat="1" applyFont="1" applyFill="1" applyAlignment="1">
      <alignment horizontal="right"/>
    </xf>
    <xf numFmtId="167" fontId="15" fillId="4" borderId="0" xfId="0" applyNumberFormat="1" applyFont="1" applyFill="1" applyAlignment="1">
      <alignment horizontal="right"/>
    </xf>
    <xf numFmtId="166" fontId="11" fillId="3" borderId="0" xfId="0" applyNumberFormat="1" applyFont="1" applyFill="1" applyAlignment="1">
      <alignment horizontal="right"/>
    </xf>
    <xf numFmtId="166" fontId="15" fillId="3" borderId="0" xfId="0" applyNumberFormat="1" applyFont="1" applyFill="1" applyAlignment="1">
      <alignment horizontal="right"/>
    </xf>
    <xf numFmtId="168" fontId="11" fillId="3" borderId="0" xfId="0" applyNumberFormat="1" applyFont="1" applyFill="1" applyAlignment="1">
      <alignment horizontal="right"/>
    </xf>
    <xf numFmtId="0" fontId="16" fillId="5" borderId="0" xfId="3" applyFont="1" applyFill="1" applyAlignment="1">
      <alignment horizontal="center" vertical="center"/>
    </xf>
    <xf numFmtId="0" fontId="16" fillId="5" borderId="0" xfId="3" applyFont="1" applyFill="1" applyAlignment="1">
      <alignment horizontal="right" vertical="center"/>
    </xf>
    <xf numFmtId="0" fontId="16" fillId="5" borderId="5" xfId="3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2" borderId="6" xfId="4" applyFont="1" applyFill="1" applyBorder="1" applyAlignment="1">
      <alignment horizontal="center"/>
    </xf>
    <xf numFmtId="0" fontId="19" fillId="2" borderId="6" xfId="2" applyFont="1" applyFill="1" applyBorder="1" applyAlignment="1">
      <alignment horizontal="left"/>
    </xf>
    <xf numFmtId="0" fontId="20" fillId="2" borderId="6" xfId="2" applyFont="1" applyFill="1" applyBorder="1" applyAlignment="1">
      <alignment horizontal="left"/>
    </xf>
    <xf numFmtId="0" fontId="2" fillId="2" borderId="7" xfId="1" applyFill="1" applyBorder="1"/>
    <xf numFmtId="0" fontId="3" fillId="3" borderId="0" xfId="1" applyFont="1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4" fontId="4" fillId="3" borderId="0" xfId="0" quotePrefix="1" applyNumberFormat="1" applyFont="1" applyFill="1" applyAlignment="1">
      <alignment horizontal="right"/>
    </xf>
    <xf numFmtId="164" fontId="2" fillId="3" borderId="0" xfId="0" applyNumberFormat="1" applyFont="1" applyFill="1"/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4" fillId="3" borderId="0" xfId="0" applyFont="1" applyFill="1" applyAlignment="1">
      <alignment horizontal="right"/>
    </xf>
    <xf numFmtId="0" fontId="8" fillId="3" borderId="0" xfId="0" quotePrefix="1" applyFont="1" applyFill="1" applyAlignment="1">
      <alignment horizontal="left"/>
    </xf>
    <xf numFmtId="0" fontId="10" fillId="3" borderId="0" xfId="3" applyFont="1" applyFill="1" applyAlignment="1">
      <alignment horizontal="left"/>
    </xf>
    <xf numFmtId="0" fontId="10" fillId="3" borderId="1" xfId="3" applyFont="1" applyFill="1" applyBorder="1"/>
    <xf numFmtId="0" fontId="1" fillId="3" borderId="0" xfId="3" applyFont="1" applyFill="1"/>
    <xf numFmtId="0" fontId="3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18" fillId="3" borderId="6" xfId="4" applyFont="1" applyFill="1" applyBorder="1" applyAlignment="1">
      <alignment horizontal="center"/>
    </xf>
    <xf numFmtId="0" fontId="19" fillId="3" borderId="6" xfId="2" applyFont="1" applyFill="1" applyBorder="1" applyAlignment="1">
      <alignment horizontal="left"/>
    </xf>
    <xf numFmtId="0" fontId="20" fillId="3" borderId="6" xfId="2" applyFont="1" applyFill="1" applyBorder="1" applyAlignment="1">
      <alignment horizontal="left"/>
    </xf>
    <xf numFmtId="0" fontId="2" fillId="3" borderId="7" xfId="1" applyFill="1" applyBorder="1"/>
    <xf numFmtId="0" fontId="1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167" fontId="0" fillId="3" borderId="0" xfId="0" applyNumberFormat="1" applyFill="1"/>
    <xf numFmtId="168" fontId="11" fillId="3" borderId="0" xfId="0" applyNumberFormat="1" applyFont="1" applyFill="1" applyAlignment="1">
      <alignment horizontal="center"/>
    </xf>
    <xf numFmtId="167" fontId="15" fillId="4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11" fillId="4" borderId="0" xfId="2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0" fontId="23" fillId="3" borderId="0" xfId="1" applyFont="1" applyFill="1" applyAlignment="1">
      <alignment horizontal="left"/>
    </xf>
    <xf numFmtId="0" fontId="24" fillId="0" borderId="0" xfId="0" applyFont="1" applyAlignment="1">
      <alignment horizontal="right"/>
    </xf>
    <xf numFmtId="0" fontId="25" fillId="3" borderId="0" xfId="0" applyFont="1" applyFill="1"/>
    <xf numFmtId="0" fontId="25" fillId="0" borderId="0" xfId="0" applyFont="1"/>
    <xf numFmtId="0" fontId="26" fillId="3" borderId="7" xfId="1" applyFont="1" applyFill="1" applyBorder="1"/>
    <xf numFmtId="0" fontId="24" fillId="3" borderId="0" xfId="0" applyFont="1" applyFill="1" applyAlignment="1">
      <alignment horizontal="right"/>
    </xf>
    <xf numFmtId="0" fontId="27" fillId="3" borderId="6" xfId="2" applyFont="1" applyFill="1" applyBorder="1" applyAlignment="1">
      <alignment horizontal="left"/>
    </xf>
    <xf numFmtId="0" fontId="28" fillId="3" borderId="6" xfId="2" applyFont="1" applyFill="1" applyBorder="1" applyAlignment="1">
      <alignment horizontal="left"/>
    </xf>
    <xf numFmtId="0" fontId="29" fillId="3" borderId="6" xfId="4" applyFont="1" applyFill="1" applyBorder="1" applyAlignment="1">
      <alignment horizontal="center"/>
    </xf>
    <xf numFmtId="0" fontId="30" fillId="3" borderId="0" xfId="0" applyFont="1" applyFill="1" applyAlignment="1">
      <alignment horizontal="right"/>
    </xf>
    <xf numFmtId="0" fontId="31" fillId="5" borderId="5" xfId="3" applyFont="1" applyFill="1" applyBorder="1" applyAlignment="1">
      <alignment horizontal="right" vertical="center"/>
    </xf>
    <xf numFmtId="0" fontId="31" fillId="5" borderId="0" xfId="0" applyFont="1" applyFill="1" applyAlignment="1">
      <alignment horizontal="center" vertical="center" wrapText="1"/>
    </xf>
    <xf numFmtId="0" fontId="31" fillId="5" borderId="0" xfId="3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1" fillId="5" borderId="0" xfId="2" applyFont="1" applyFill="1" applyAlignment="1">
      <alignment horizontal="left"/>
    </xf>
    <xf numFmtId="168" fontId="24" fillId="3" borderId="0" xfId="0" applyNumberFormat="1" applyFont="1" applyFill="1" applyAlignment="1">
      <alignment horizontal="center"/>
    </xf>
    <xf numFmtId="3" fontId="24" fillId="3" borderId="0" xfId="0" applyNumberFormat="1" applyFont="1" applyFill="1" applyAlignment="1">
      <alignment horizontal="center"/>
    </xf>
    <xf numFmtId="167" fontId="25" fillId="0" borderId="0" xfId="0" applyNumberFormat="1" applyFont="1"/>
    <xf numFmtId="167" fontId="33" fillId="4" borderId="0" xfId="0" applyNumberFormat="1" applyFont="1" applyFill="1" applyAlignment="1">
      <alignment horizontal="center"/>
    </xf>
    <xf numFmtId="3" fontId="33" fillId="4" borderId="0" xfId="0" applyNumberFormat="1" applyFont="1" applyFill="1" applyAlignment="1">
      <alignment horizontal="center"/>
    </xf>
    <xf numFmtId="0" fontId="34" fillId="3" borderId="0" xfId="2" applyFont="1" applyFill="1" applyAlignment="1">
      <alignment horizontal="left"/>
    </xf>
    <xf numFmtId="0" fontId="23" fillId="3" borderId="0" xfId="0" applyFont="1" applyFill="1" applyAlignment="1">
      <alignment horizontal="right"/>
    </xf>
    <xf numFmtId="1" fontId="24" fillId="3" borderId="0" xfId="0" applyNumberFormat="1" applyFont="1" applyFill="1" applyAlignment="1">
      <alignment horizontal="center"/>
    </xf>
    <xf numFmtId="1" fontId="24" fillId="4" borderId="0" xfId="2" applyNumberFormat="1" applyFont="1" applyFill="1" applyAlignment="1">
      <alignment horizontal="center"/>
    </xf>
    <xf numFmtId="164" fontId="23" fillId="3" borderId="0" xfId="2" applyNumberFormat="1" applyFont="1" applyFill="1" applyAlignment="1">
      <alignment horizontal="right"/>
    </xf>
    <xf numFmtId="164" fontId="24" fillId="3" borderId="0" xfId="0" applyNumberFormat="1" applyFont="1" applyFill="1" applyAlignment="1">
      <alignment horizontal="center"/>
    </xf>
    <xf numFmtId="164" fontId="24" fillId="4" borderId="0" xfId="0" applyNumberFormat="1" applyFont="1" applyFill="1" applyAlignment="1">
      <alignment horizontal="center"/>
    </xf>
    <xf numFmtId="0" fontId="24" fillId="3" borderId="0" xfId="3" applyFont="1" applyFill="1"/>
    <xf numFmtId="0" fontId="36" fillId="3" borderId="1" xfId="3" applyFont="1" applyFill="1" applyBorder="1"/>
    <xf numFmtId="0" fontId="36" fillId="3" borderId="0" xfId="3" applyFont="1" applyFill="1" applyAlignment="1">
      <alignment horizontal="left"/>
    </xf>
    <xf numFmtId="0" fontId="36" fillId="3" borderId="0" xfId="0" quotePrefix="1" applyFont="1" applyFill="1" applyAlignment="1">
      <alignment horizontal="left"/>
    </xf>
    <xf numFmtId="164" fontId="24" fillId="3" borderId="0" xfId="0" applyNumberFormat="1" applyFont="1" applyFill="1" applyAlignment="1">
      <alignment horizontal="right"/>
    </xf>
    <xf numFmtId="0" fontId="36" fillId="3" borderId="0" xfId="0" applyFont="1" applyFill="1" applyAlignment="1">
      <alignment horizontal="right"/>
    </xf>
    <xf numFmtId="0" fontId="23" fillId="2" borderId="0" xfId="1" applyFont="1" applyFill="1" applyAlignment="1">
      <alignment horizontal="left"/>
    </xf>
    <xf numFmtId="164" fontId="24" fillId="4" borderId="0" xfId="2" applyNumberFormat="1" applyFont="1" applyFill="1" applyAlignment="1">
      <alignment horizontal="center"/>
    </xf>
    <xf numFmtId="164" fontId="0" fillId="3" borderId="0" xfId="0" applyNumberFormat="1" applyFill="1"/>
    <xf numFmtId="0" fontId="37" fillId="3" borderId="0" xfId="0" applyFont="1" applyFill="1" applyAlignment="1">
      <alignment horizontal="right"/>
    </xf>
    <xf numFmtId="165" fontId="13" fillId="0" borderId="4" xfId="2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165" fontId="13" fillId="0" borderId="2" xfId="2" applyNumberFormat="1" applyFont="1" applyBorder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165" fontId="35" fillId="0" borderId="4" xfId="2" applyNumberFormat="1" applyFont="1" applyBorder="1" applyAlignment="1">
      <alignment horizontal="center"/>
    </xf>
    <xf numFmtId="165" fontId="35" fillId="0" borderId="3" xfId="2" applyNumberFormat="1" applyFont="1" applyBorder="1" applyAlignment="1">
      <alignment horizontal="center"/>
    </xf>
    <xf numFmtId="165" fontId="35" fillId="0" borderId="2" xfId="2" applyNumberFormat="1" applyFont="1" applyBorder="1" applyAlignment="1">
      <alignment horizontal="center"/>
    </xf>
    <xf numFmtId="165" fontId="35" fillId="3" borderId="4" xfId="2" applyNumberFormat="1" applyFont="1" applyFill="1" applyBorder="1" applyAlignment="1">
      <alignment horizontal="center"/>
    </xf>
    <xf numFmtId="165" fontId="35" fillId="3" borderId="3" xfId="2" applyNumberFormat="1" applyFont="1" applyFill="1" applyBorder="1" applyAlignment="1">
      <alignment horizontal="center"/>
    </xf>
    <xf numFmtId="165" fontId="35" fillId="3" borderId="2" xfId="2" applyNumberFormat="1" applyFont="1" applyFill="1" applyBorder="1" applyAlignment="1">
      <alignment horizontal="center"/>
    </xf>
    <xf numFmtId="165" fontId="13" fillId="3" borderId="4" xfId="2" applyNumberFormat="1" applyFont="1" applyFill="1" applyBorder="1" applyAlignment="1">
      <alignment horizontal="center"/>
    </xf>
    <xf numFmtId="165" fontId="13" fillId="3" borderId="3" xfId="2" applyNumberFormat="1" applyFont="1" applyFill="1" applyBorder="1" applyAlignment="1">
      <alignment horizontal="center"/>
    </xf>
    <xf numFmtId="165" fontId="13" fillId="3" borderId="2" xfId="2" applyNumberFormat="1" applyFont="1" applyFill="1" applyBorder="1" applyAlignment="1">
      <alignment horizontal="center"/>
    </xf>
  </cellXfs>
  <cellStyles count="5">
    <cellStyle name="Normal" xfId="0" builtinId="0"/>
    <cellStyle name="Normal 10 10" xfId="3" xr:uid="{1D58A8F0-6CC3-430F-BB6E-562073C92546}"/>
    <cellStyle name="Normal 2 2" xfId="1" xr:uid="{66CA6E23-FD19-464F-A225-00D0BE1341F8}"/>
    <cellStyle name="Normal_Dom forecast 1999 Nov" xfId="4" xr:uid="{7140B8FD-7B7B-48DA-8F49-D3FDDC39E30F}"/>
    <cellStyle name="Normal_Inbound forecasts 99" xfId="2" xr:uid="{107A2B6F-368D-418C-9C73-5BD4BB4A9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19685</xdr:rowOff>
    </xdr:from>
    <xdr:ext cx="12611099" cy="1197219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4D12A67E-E428-48BE-BDCE-66BABAC00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9685"/>
          <a:ext cx="12611099" cy="1197219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55</xdr:row>
      <xdr:rowOff>0</xdr:rowOff>
    </xdr:from>
    <xdr:ext cx="12601574" cy="877140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76919E27-A5A7-4326-BFCA-0619DB5A9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839450"/>
          <a:ext cx="12601574" cy="8771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2639674" cy="1238250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DEB42D9E-EE7B-49AC-9CB6-FA7734B3B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12639674" cy="123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19049</xdr:rowOff>
    </xdr:from>
    <xdr:ext cx="12904930" cy="619125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407474B0-2B19-48B5-A3F2-7C8B3B0B1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29949"/>
          <a:ext cx="12904930" cy="6191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9915524" cy="1123949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6D987C20-714F-4860-90FB-FB1199041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9915524" cy="112394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114300</xdr:rowOff>
    </xdr:from>
    <xdr:ext cx="9896475" cy="746248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F02D8BE6-69B7-4B69-ABD1-E0839D1CD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06025"/>
          <a:ext cx="9896475" cy="74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Austrade theme">
  <a:themeElements>
    <a:clrScheme name="Austrade">
      <a:dk1>
        <a:srgbClr val="000000"/>
      </a:dk1>
      <a:lt1>
        <a:sysClr val="window" lastClr="FFFFFF"/>
      </a:lt1>
      <a:dk2>
        <a:srgbClr val="2E1A47"/>
      </a:dk2>
      <a:lt2>
        <a:srgbClr val="1E988A"/>
      </a:lt2>
      <a:accent1>
        <a:srgbClr val="7A4282"/>
      </a:accent1>
      <a:accent2>
        <a:srgbClr val="2E1A47"/>
      </a:accent2>
      <a:accent3>
        <a:srgbClr val="1E988A"/>
      </a:accent3>
      <a:accent4>
        <a:srgbClr val="F1D184"/>
      </a:accent4>
      <a:accent5>
        <a:srgbClr val="877B77"/>
      </a:accent5>
      <a:accent6>
        <a:srgbClr val="E4E1DC"/>
      </a:accent6>
      <a:hlink>
        <a:srgbClr val="2E1A47"/>
      </a:hlink>
      <a:folHlink>
        <a:srgbClr val="2E1A47"/>
      </a:folHlink>
    </a:clrScheme>
    <a:fontScheme name="Austrad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ustrade" id="{B81E4F4F-1983-42C4-94AF-E5F032ED062C}" vid="{34FFB722-9E4F-471D-B97E-885BFC42BAA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6F6F-ECEF-4E18-B321-DB2C5E732B7E}">
  <dimension ref="A1:L81"/>
  <sheetViews>
    <sheetView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F43" sqref="F39:F43"/>
    </sheetView>
  </sheetViews>
  <sheetFormatPr defaultRowHeight="13.5"/>
  <cols>
    <col min="1" max="1" width="16.5" style="2" customWidth="1"/>
    <col min="2" max="4" width="16.5" style="1" customWidth="1"/>
    <col min="5" max="6" width="10.5" style="1" customWidth="1"/>
    <col min="7" max="7" width="9.42578125" style="1" customWidth="1"/>
    <col min="8" max="8" width="9.2109375" style="1" customWidth="1"/>
    <col min="9" max="12" width="10.5" style="1" customWidth="1"/>
  </cols>
  <sheetData>
    <row r="1" spans="1:12" s="1" customFormat="1" ht="84.65" customHeight="1">
      <c r="A1" s="34"/>
    </row>
    <row r="2" spans="1:12">
      <c r="A2" s="33"/>
    </row>
    <row r="3" spans="1:12" ht="23">
      <c r="A3" s="32" t="s">
        <v>0</v>
      </c>
      <c r="B3" s="31" t="s">
        <v>1</v>
      </c>
      <c r="C3" s="31"/>
      <c r="D3" s="31"/>
      <c r="E3" s="31"/>
      <c r="F3" s="31"/>
      <c r="G3" s="30"/>
      <c r="H3" s="30"/>
      <c r="I3" s="30"/>
      <c r="J3" s="30"/>
      <c r="K3" s="30"/>
      <c r="L3" s="30"/>
    </row>
    <row r="4" spans="1:12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34.15" customHeight="1">
      <c r="A5" s="28"/>
      <c r="B5" s="55" t="s">
        <v>2</v>
      </c>
      <c r="C5" s="55" t="s">
        <v>3</v>
      </c>
      <c r="D5" s="55" t="s">
        <v>53</v>
      </c>
      <c r="E5" s="103" t="s">
        <v>4</v>
      </c>
      <c r="F5" s="103"/>
      <c r="G5" s="103" t="s">
        <v>5</v>
      </c>
      <c r="H5" s="103"/>
      <c r="I5" s="103" t="s">
        <v>6</v>
      </c>
      <c r="J5" s="103"/>
      <c r="K5" s="103" t="s">
        <v>54</v>
      </c>
      <c r="L5" s="103"/>
    </row>
    <row r="6" spans="1:12">
      <c r="A6" s="27"/>
      <c r="B6" s="55"/>
      <c r="C6" s="55"/>
      <c r="D6" s="55"/>
      <c r="E6" s="56" t="s">
        <v>7</v>
      </c>
      <c r="F6" s="56" t="s">
        <v>8</v>
      </c>
      <c r="G6" s="56" t="s">
        <v>7</v>
      </c>
      <c r="H6" s="56" t="s">
        <v>8</v>
      </c>
      <c r="I6" s="56" t="s">
        <v>7</v>
      </c>
      <c r="J6" s="56" t="s">
        <v>8</v>
      </c>
      <c r="K6" s="56" t="s">
        <v>7</v>
      </c>
      <c r="L6" s="56" t="s">
        <v>8</v>
      </c>
    </row>
    <row r="7" spans="1:12">
      <c r="A7" s="26"/>
      <c r="B7" s="56" t="s">
        <v>9</v>
      </c>
      <c r="C7" s="56" t="s">
        <v>9</v>
      </c>
      <c r="D7" s="56" t="s">
        <v>9</v>
      </c>
      <c r="E7" s="56" t="s">
        <v>10</v>
      </c>
      <c r="F7" s="56" t="s">
        <v>10</v>
      </c>
      <c r="G7" s="56" t="s">
        <v>10</v>
      </c>
      <c r="H7" s="56" t="s">
        <v>10</v>
      </c>
      <c r="I7" s="56" t="s">
        <v>10</v>
      </c>
      <c r="J7" s="56" t="s">
        <v>10</v>
      </c>
      <c r="K7" s="56" t="s">
        <v>10</v>
      </c>
      <c r="L7" s="56" t="s">
        <v>10</v>
      </c>
    </row>
    <row r="8" spans="1:12" ht="14">
      <c r="A8" s="17">
        <v>2008</v>
      </c>
      <c r="B8" s="25">
        <v>5574.3509999999997</v>
      </c>
      <c r="C8" s="25">
        <v>277865</v>
      </c>
      <c r="D8" s="25">
        <v>5841.3559999999998</v>
      </c>
      <c r="E8" s="24">
        <v>23.315762008733625</v>
      </c>
      <c r="F8" s="23">
        <v>15.974</v>
      </c>
      <c r="G8" s="24">
        <v>91.14134142467249</v>
      </c>
      <c r="H8" s="23">
        <v>62.442385000000002</v>
      </c>
      <c r="I8" s="23">
        <v>92.977934244541487</v>
      </c>
      <c r="J8" s="23">
        <v>63.700664000000003</v>
      </c>
      <c r="K8" s="23">
        <v>114.45710343340612</v>
      </c>
      <c r="L8" s="23">
        <v>78.416385000000005</v>
      </c>
    </row>
    <row r="9" spans="1:12" ht="14">
      <c r="A9" s="17">
        <v>2009</v>
      </c>
      <c r="B9" s="25">
        <v>5556.75</v>
      </c>
      <c r="C9" s="25">
        <v>262236</v>
      </c>
      <c r="D9" s="25">
        <v>6226.4880000000003</v>
      </c>
      <c r="E9" s="24">
        <v>23.435638320775023</v>
      </c>
      <c r="F9" s="23">
        <v>16.283999999999999</v>
      </c>
      <c r="G9" s="24">
        <v>87.279033305705056</v>
      </c>
      <c r="H9" s="23">
        <v>60.644892999999996</v>
      </c>
      <c r="I9" s="23">
        <v>89.084125784714743</v>
      </c>
      <c r="J9" s="23">
        <v>61.899141999999998</v>
      </c>
      <c r="K9" s="23">
        <v>110.71467162648008</v>
      </c>
      <c r="L9" s="23">
        <v>76.928892999999988</v>
      </c>
    </row>
    <row r="10" spans="1:12" ht="14">
      <c r="A10" s="17">
        <v>2010</v>
      </c>
      <c r="B10" s="25">
        <v>5870.9539999999997</v>
      </c>
      <c r="C10" s="25">
        <v>265393</v>
      </c>
      <c r="D10" s="25">
        <v>7055.241</v>
      </c>
      <c r="E10" s="24">
        <v>23.375170146137783</v>
      </c>
      <c r="F10" s="23">
        <v>16.748999999999999</v>
      </c>
      <c r="G10" s="24">
        <v>86.018775551148224</v>
      </c>
      <c r="H10" s="23">
        <v>61.634994000000006</v>
      </c>
      <c r="I10" s="23">
        <v>87.876680799582459</v>
      </c>
      <c r="J10" s="23">
        <v>62.966238000000004</v>
      </c>
      <c r="K10" s="23">
        <v>109.393945697286</v>
      </c>
      <c r="L10" s="23">
        <v>78.383994000000001</v>
      </c>
    </row>
    <row r="11" spans="1:12" ht="14">
      <c r="A11" s="17">
        <v>2011</v>
      </c>
      <c r="B11" s="25">
        <v>5871.69</v>
      </c>
      <c r="C11" s="25">
        <v>270573</v>
      </c>
      <c r="D11" s="25">
        <v>7765.9279999999999</v>
      </c>
      <c r="E11" s="24">
        <v>23.67783870967742</v>
      </c>
      <c r="F11" s="23">
        <v>17.568000000000001</v>
      </c>
      <c r="G11" s="24">
        <v>87.265166505040327</v>
      </c>
      <c r="H11" s="23">
        <v>64.747229000000004</v>
      </c>
      <c r="I11" s="23">
        <v>88.791081100806451</v>
      </c>
      <c r="J11" s="23">
        <v>65.879396</v>
      </c>
      <c r="K11" s="23">
        <v>110.94300521471774</v>
      </c>
      <c r="L11" s="23">
        <v>82.315229000000002</v>
      </c>
    </row>
    <row r="12" spans="1:12" ht="14">
      <c r="A12" s="17">
        <v>2012</v>
      </c>
      <c r="B12" s="25">
        <v>6166.4989999999998</v>
      </c>
      <c r="C12" s="25">
        <v>281733</v>
      </c>
      <c r="D12" s="25">
        <v>8205.9699999999993</v>
      </c>
      <c r="E12" s="24">
        <v>24.480150398406369</v>
      </c>
      <c r="F12" s="23">
        <v>18.382999999999999</v>
      </c>
      <c r="G12" s="24">
        <v>90.784991311752975</v>
      </c>
      <c r="H12" s="23">
        <v>68.173620999999997</v>
      </c>
      <c r="I12" s="23">
        <v>91.02883401095616</v>
      </c>
      <c r="J12" s="23">
        <v>68.356730999999996</v>
      </c>
      <c r="K12" s="23">
        <v>115.26514171015934</v>
      </c>
      <c r="L12" s="23">
        <v>86.556620999999993</v>
      </c>
    </row>
    <row r="13" spans="1:12" ht="14">
      <c r="A13" s="17">
        <v>2013</v>
      </c>
      <c r="B13" s="25">
        <v>6481.1019999999999</v>
      </c>
      <c r="C13" s="25">
        <v>282680</v>
      </c>
      <c r="D13" s="25">
        <v>8709.6010000000006</v>
      </c>
      <c r="E13" s="24">
        <v>25.027131322957196</v>
      </c>
      <c r="F13" s="23">
        <v>19.242999999999999</v>
      </c>
      <c r="G13" s="24">
        <v>90.724706253891057</v>
      </c>
      <c r="H13" s="23">
        <v>69.756917000000001</v>
      </c>
      <c r="I13" s="23">
        <v>91.982975422178981</v>
      </c>
      <c r="J13" s="23">
        <v>70.724382000000006</v>
      </c>
      <c r="K13" s="23">
        <v>115.75183757684826</v>
      </c>
      <c r="L13" s="23">
        <v>88.999916999999996</v>
      </c>
    </row>
    <row r="14" spans="1:12" ht="14">
      <c r="A14" s="17">
        <v>2014</v>
      </c>
      <c r="B14" s="25">
        <v>6921.7439999999997</v>
      </c>
      <c r="C14" s="25">
        <v>310533</v>
      </c>
      <c r="D14" s="25">
        <v>9139.1209999999992</v>
      </c>
      <c r="E14" s="24">
        <v>25.3272492917847</v>
      </c>
      <c r="F14" s="23">
        <v>20.061</v>
      </c>
      <c r="G14" s="24">
        <v>93.686180674220964</v>
      </c>
      <c r="H14" s="23">
        <v>74.206181999999998</v>
      </c>
      <c r="I14" s="23">
        <v>96.182493500472134</v>
      </c>
      <c r="J14" s="23">
        <v>76.183441000000002</v>
      </c>
      <c r="K14" s="23">
        <v>119.01342996600566</v>
      </c>
      <c r="L14" s="23">
        <v>94.267181999999991</v>
      </c>
    </row>
    <row r="15" spans="1:12" ht="14">
      <c r="A15" s="17">
        <v>2015</v>
      </c>
      <c r="B15" s="25">
        <v>7449.1760000000004</v>
      </c>
      <c r="C15" s="25">
        <v>317535</v>
      </c>
      <c r="D15" s="25">
        <v>9420.3359999999993</v>
      </c>
      <c r="E15" s="24">
        <v>29.612995348837206</v>
      </c>
      <c r="F15" s="23">
        <v>23.81</v>
      </c>
      <c r="G15" s="24">
        <v>94.588307428837197</v>
      </c>
      <c r="H15" s="23">
        <v>76.052678</v>
      </c>
      <c r="I15" s="23">
        <v>101.18573455069766</v>
      </c>
      <c r="J15" s="23">
        <v>81.357265999999996</v>
      </c>
      <c r="K15" s="23">
        <v>124.2013027776744</v>
      </c>
      <c r="L15" s="23">
        <v>99.862678000000002</v>
      </c>
    </row>
    <row r="16" spans="1:12" ht="14">
      <c r="A16" s="17">
        <v>2016</v>
      </c>
      <c r="B16" s="25">
        <v>8268.8539999999994</v>
      </c>
      <c r="C16" s="25">
        <v>334798</v>
      </c>
      <c r="D16" s="25">
        <v>9969.7739999999994</v>
      </c>
      <c r="E16" s="24">
        <v>31.67680478821363</v>
      </c>
      <c r="F16" s="23">
        <v>25.73</v>
      </c>
      <c r="G16" s="24">
        <v>99.406462147329648</v>
      </c>
      <c r="H16" s="23">
        <v>80.744516000000004</v>
      </c>
      <c r="I16" s="23">
        <v>106.75223561694291</v>
      </c>
      <c r="J16" s="23">
        <v>86.711240000000004</v>
      </c>
      <c r="K16" s="23">
        <v>131.08326693554329</v>
      </c>
      <c r="L16" s="23">
        <v>106.47451600000001</v>
      </c>
    </row>
    <row r="17" spans="1:12" ht="14">
      <c r="A17" s="17">
        <v>2017</v>
      </c>
      <c r="B17" s="25">
        <v>8815.25</v>
      </c>
      <c r="C17" s="25">
        <v>352085</v>
      </c>
      <c r="D17" s="25">
        <v>10535.245000000001</v>
      </c>
      <c r="E17" s="24">
        <v>33.795785004516709</v>
      </c>
      <c r="F17" s="23">
        <v>27.981999999999999</v>
      </c>
      <c r="G17" s="24">
        <v>102.90846486540198</v>
      </c>
      <c r="H17" s="23">
        <v>85.205438000000001</v>
      </c>
      <c r="I17" s="23">
        <v>111.85066145618788</v>
      </c>
      <c r="J17" s="23">
        <v>92.609335999999999</v>
      </c>
      <c r="K17" s="23">
        <v>136.7042498699187</v>
      </c>
      <c r="L17" s="23">
        <v>113.187438</v>
      </c>
    </row>
    <row r="18" spans="1:12" ht="14">
      <c r="A18" s="17">
        <v>2018</v>
      </c>
      <c r="B18" s="25">
        <v>9245.6329999999998</v>
      </c>
      <c r="C18" s="25">
        <v>371528</v>
      </c>
      <c r="D18" s="25">
        <v>11061.404</v>
      </c>
      <c r="E18" s="24">
        <v>35.772440707964599</v>
      </c>
      <c r="F18" s="23">
        <v>30.234000000000002</v>
      </c>
      <c r="G18" s="24">
        <v>111.4939361955752</v>
      </c>
      <c r="H18" s="23">
        <v>94.231972999999996</v>
      </c>
      <c r="I18" s="23">
        <v>120.73811510884954</v>
      </c>
      <c r="J18" s="23">
        <v>102.044929</v>
      </c>
      <c r="K18" s="23">
        <v>147.26637690353979</v>
      </c>
      <c r="L18" s="23">
        <v>124.46597299999999</v>
      </c>
    </row>
    <row r="19" spans="1:12" ht="14">
      <c r="A19" s="17">
        <v>2019</v>
      </c>
      <c r="B19" s="25">
        <v>9465.8940000000002</v>
      </c>
      <c r="C19" s="25">
        <v>417907</v>
      </c>
      <c r="D19" s="25">
        <v>11308.909</v>
      </c>
      <c r="E19" s="24">
        <v>36.613768292682927</v>
      </c>
      <c r="F19" s="23">
        <v>31.437999999999999</v>
      </c>
      <c r="G19" s="24">
        <v>124.65128532317074</v>
      </c>
      <c r="H19" s="23">
        <v>107.03042300000001</v>
      </c>
      <c r="I19" s="23">
        <v>130.59045361585368</v>
      </c>
      <c r="J19" s="23">
        <v>112.13002300000001</v>
      </c>
      <c r="K19" s="23">
        <v>161.26505361585367</v>
      </c>
      <c r="L19" s="23">
        <v>138.468423</v>
      </c>
    </row>
    <row r="20" spans="1:12" ht="14">
      <c r="A20" s="17">
        <v>2020</v>
      </c>
      <c r="B20" s="25">
        <v>1827.7170000000001</v>
      </c>
      <c r="C20" s="25">
        <v>275404</v>
      </c>
      <c r="D20" s="25">
        <v>2832.3519999999999</v>
      </c>
      <c r="E20" s="24">
        <v>9.0948723776223765</v>
      </c>
      <c r="F20" s="23">
        <v>7.782</v>
      </c>
      <c r="G20" s="24">
        <v>73.715764971153845</v>
      </c>
      <c r="H20" s="23">
        <v>63.074670999999995</v>
      </c>
      <c r="I20" s="23">
        <v>62.436427430069926</v>
      </c>
      <c r="J20" s="23">
        <v>53.423540000000003</v>
      </c>
      <c r="K20" s="23">
        <v>82.810637348776226</v>
      </c>
      <c r="L20" s="23">
        <v>70.856670999999992</v>
      </c>
    </row>
    <row r="21" spans="1:12" ht="14">
      <c r="A21" s="17">
        <v>2021</v>
      </c>
      <c r="B21" s="25">
        <v>246.24100000000001</v>
      </c>
      <c r="C21" s="25">
        <v>321109</v>
      </c>
      <c r="D21" s="25">
        <v>300.84500000000003</v>
      </c>
      <c r="E21" s="24">
        <v>1.6307348484848483</v>
      </c>
      <c r="F21" s="23">
        <v>1.4490000000000001</v>
      </c>
      <c r="G21" s="24">
        <v>88.942919999158235</v>
      </c>
      <c r="H21" s="23">
        <v>79.030806999999996</v>
      </c>
      <c r="I21" s="23">
        <v>69.99641341919191</v>
      </c>
      <c r="J21" s="23">
        <v>62.195765999999999</v>
      </c>
      <c r="K21" s="23">
        <v>90.573654847643084</v>
      </c>
      <c r="L21" s="23">
        <v>80.479806999999994</v>
      </c>
    </row>
    <row r="22" spans="1:12" ht="14">
      <c r="A22" s="17">
        <v>2022</v>
      </c>
      <c r="B22" s="25">
        <v>3694.3820000000001</v>
      </c>
      <c r="C22" s="25">
        <v>399726</v>
      </c>
      <c r="D22" s="25">
        <v>5225.6350000000002</v>
      </c>
      <c r="E22" s="24">
        <v>13.509955590800951</v>
      </c>
      <c r="F22" s="23">
        <v>12.742000000000001</v>
      </c>
      <c r="G22" s="24">
        <v>138.13405818398095</v>
      </c>
      <c r="H22" s="23">
        <v>130.28200999999999</v>
      </c>
      <c r="I22" s="23">
        <v>120.87118494369547</v>
      </c>
      <c r="J22" s="23">
        <v>114.000422</v>
      </c>
      <c r="K22" s="23">
        <v>151.64401377478191</v>
      </c>
      <c r="L22" s="23">
        <v>143.02400999999998</v>
      </c>
    </row>
    <row r="23" spans="1:12" ht="14">
      <c r="A23" s="17">
        <v>2023</v>
      </c>
      <c r="B23" s="22">
        <v>7316.9713352889876</v>
      </c>
      <c r="C23" s="22">
        <v>400928.84775506798</v>
      </c>
      <c r="D23" s="22">
        <v>9754.4257801561307</v>
      </c>
      <c r="E23" s="21">
        <v>28.588216724076627</v>
      </c>
      <c r="F23" s="21">
        <v>28.588216724076627</v>
      </c>
      <c r="G23" s="21">
        <v>141.73050328011496</v>
      </c>
      <c r="H23" s="21">
        <v>141.73050328011496</v>
      </c>
      <c r="I23" s="21">
        <v>137.68062495912909</v>
      </c>
      <c r="J23" s="21">
        <v>137.68062495912909</v>
      </c>
      <c r="K23" s="21">
        <v>170.31872000419159</v>
      </c>
      <c r="L23" s="21">
        <v>170.31872000419159</v>
      </c>
    </row>
    <row r="24" spans="1:12" ht="14">
      <c r="A24" s="17">
        <v>2024</v>
      </c>
      <c r="B24" s="22">
        <v>9250.5606561363038</v>
      </c>
      <c r="C24" s="22">
        <v>412261.58376020228</v>
      </c>
      <c r="D24" s="22">
        <v>11266.63477494049</v>
      </c>
      <c r="E24" s="21">
        <v>35.017955995307517</v>
      </c>
      <c r="F24" s="21">
        <v>36.383656279124509</v>
      </c>
      <c r="G24" s="21">
        <v>141.63175027375195</v>
      </c>
      <c r="H24" s="21">
        <v>147.15538853442825</v>
      </c>
      <c r="I24" s="21">
        <v>143.61951215086216</v>
      </c>
      <c r="J24" s="21">
        <v>149.22067312474576</v>
      </c>
      <c r="K24" s="21">
        <v>176.64970626905946</v>
      </c>
      <c r="L24" s="21">
        <v>183.53904481355278</v>
      </c>
    </row>
    <row r="25" spans="1:12" ht="14">
      <c r="A25" s="17">
        <v>2025</v>
      </c>
      <c r="B25" s="22">
        <v>10242.140016269392</v>
      </c>
      <c r="C25" s="22">
        <v>426837.21585285658</v>
      </c>
      <c r="D25" s="22">
        <v>12205.971083748811</v>
      </c>
      <c r="E25" s="21">
        <v>38.59342330175609</v>
      </c>
      <c r="F25" s="21">
        <v>41.421819515271885</v>
      </c>
      <c r="G25" s="21">
        <v>143.42353271339095</v>
      </c>
      <c r="H25" s="21">
        <v>153.93461315535723</v>
      </c>
      <c r="I25" s="21">
        <v>148.30161119168011</v>
      </c>
      <c r="J25" s="21">
        <v>159.17019137108474</v>
      </c>
      <c r="K25" s="21">
        <v>182.01695601514706</v>
      </c>
      <c r="L25" s="21">
        <v>195.35643267062912</v>
      </c>
    </row>
    <row r="26" spans="1:12" ht="14">
      <c r="A26" s="17">
        <v>2026</v>
      </c>
      <c r="B26" s="22">
        <v>10987.494152597865</v>
      </c>
      <c r="C26" s="22">
        <v>439466.37203670194</v>
      </c>
      <c r="D26" s="22">
        <v>12977.266820319806</v>
      </c>
      <c r="E26" s="21">
        <v>41.072437415218225</v>
      </c>
      <c r="F26" s="21">
        <v>45.272740990741127</v>
      </c>
      <c r="G26" s="21">
        <v>145.40426366916486</v>
      </c>
      <c r="H26" s="21">
        <v>160.27413960108544</v>
      </c>
      <c r="I26" s="21">
        <v>152.26214472405897</v>
      </c>
      <c r="J26" s="21">
        <v>167.8333469986112</v>
      </c>
      <c r="K26" s="21">
        <v>186.47670108438308</v>
      </c>
      <c r="L26" s="21">
        <v>205.54688059182655</v>
      </c>
    </row>
    <row r="27" spans="1:12" ht="14">
      <c r="A27" s="17">
        <v>2027</v>
      </c>
      <c r="B27" s="22">
        <v>11602.663327483058</v>
      </c>
      <c r="C27" s="22">
        <v>451592.22713306919</v>
      </c>
      <c r="D27" s="22">
        <v>13394.44927681738</v>
      </c>
      <c r="E27" s="21">
        <v>42.792227387943143</v>
      </c>
      <c r="F27" s="21">
        <v>48.347616737478184</v>
      </c>
      <c r="G27" s="21">
        <v>147.32189891363029</v>
      </c>
      <c r="H27" s="21">
        <v>166.44758033138834</v>
      </c>
      <c r="I27" s="21">
        <v>155.36679767833556</v>
      </c>
      <c r="J27" s="21">
        <v>175.53688710295802</v>
      </c>
      <c r="K27" s="21">
        <v>190.11412630157344</v>
      </c>
      <c r="L27" s="21">
        <v>214.79519706886651</v>
      </c>
    </row>
    <row r="28" spans="1:12" ht="14">
      <c r="A28" s="17">
        <v>2028</v>
      </c>
      <c r="B28" s="22">
        <v>12086.509950497497</v>
      </c>
      <c r="C28" s="22">
        <v>464428.17647954839</v>
      </c>
      <c r="D28" s="22">
        <v>13803.187139227903</v>
      </c>
      <c r="E28" s="21">
        <v>43.813509787111592</v>
      </c>
      <c r="F28" s="21">
        <v>50.739021572888461</v>
      </c>
      <c r="G28" s="21">
        <v>149.00654145220039</v>
      </c>
      <c r="H28" s="21">
        <v>172.55970037508189</v>
      </c>
      <c r="I28" s="21">
        <v>157.8130942105357</v>
      </c>
      <c r="J28" s="21">
        <v>182.75828689689024</v>
      </c>
      <c r="K28" s="21">
        <v>192.82005123931199</v>
      </c>
      <c r="L28" s="21">
        <v>223.29872194797036</v>
      </c>
    </row>
    <row r="29" spans="1:12" ht="14">
      <c r="A29" s="100" t="s">
        <v>11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2"/>
    </row>
    <row r="30" spans="1:12" ht="14">
      <c r="A30" s="17">
        <v>2015</v>
      </c>
      <c r="B30" s="19">
        <f>B15/B14*100-100</f>
        <v>7.6199293126125553</v>
      </c>
      <c r="C30" s="19">
        <v>2.2548328197003116</v>
      </c>
      <c r="D30" s="19">
        <f t="shared" ref="D30:F31" si="0">D15/D14*100-100</f>
        <v>3.0770464686921173</v>
      </c>
      <c r="E30" s="19">
        <f t="shared" si="0"/>
        <v>16.92148250162586</v>
      </c>
      <c r="F30" s="19">
        <f t="shared" si="0"/>
        <v>18.688001595134835</v>
      </c>
      <c r="G30" s="19">
        <v>0.9635991322709998</v>
      </c>
      <c r="H30" s="19">
        <f t="shared" ref="H30" si="1">H15/H14*100-100</f>
        <v>2.4883317672913137</v>
      </c>
      <c r="I30" s="19">
        <v>5.2020859197971561</v>
      </c>
      <c r="J30" s="19">
        <f t="shared" ref="J30" si="2">J15/J14*100-100</f>
        <v>6.7912723973704345</v>
      </c>
      <c r="K30" s="19">
        <v>4.3596030177519083</v>
      </c>
      <c r="L30" s="19">
        <f t="shared" ref="L30" si="3">L15/L14*100-100</f>
        <v>5.9357836749591257</v>
      </c>
    </row>
    <row r="31" spans="1:12" ht="14">
      <c r="A31" s="17">
        <v>2016</v>
      </c>
      <c r="B31" s="19">
        <f>B16/B15*100-100</f>
        <v>11.003606304912111</v>
      </c>
      <c r="C31" s="19">
        <v>5.4365660478372462</v>
      </c>
      <c r="D31" s="19">
        <f t="shared" si="0"/>
        <v>5.8324671221918294</v>
      </c>
      <c r="E31" s="19">
        <f t="shared" si="0"/>
        <v>6.9692694543899307</v>
      </c>
      <c r="F31" s="19">
        <f t="shared" si="0"/>
        <v>8.0638387232255297</v>
      </c>
      <c r="G31" s="19">
        <v>5.0940013989953457</v>
      </c>
      <c r="H31" s="19">
        <f t="shared" ref="H31" si="4">H16/H15*100-100</f>
        <v>6.169194988768183</v>
      </c>
      <c r="I31" s="19">
        <v>5.5013235325442196</v>
      </c>
      <c r="J31" s="19">
        <f t="shared" ref="J31" si="5">J16/J15*100-100</f>
        <v>6.580818485222963</v>
      </c>
      <c r="K31" s="19">
        <v>5.5411152689866441</v>
      </c>
      <c r="L31" s="19">
        <f t="shared" ref="L31" si="6">L16/L15*100-100</f>
        <v>6.6209299934856745</v>
      </c>
    </row>
    <row r="32" spans="1:12" ht="14">
      <c r="A32" s="17">
        <v>2017</v>
      </c>
      <c r="B32" s="19">
        <f t="shared" ref="B32:D43" si="7">B17/B16*100-100</f>
        <v>6.6078806083648374</v>
      </c>
      <c r="C32" s="19">
        <v>5.1634119678134311</v>
      </c>
      <c r="D32" s="19">
        <f t="shared" si="7"/>
        <v>5.6718537451300364</v>
      </c>
      <c r="E32" s="19">
        <f t="shared" ref="E32:F32" si="8">E17/E16*100-100</f>
        <v>6.6893748611018822</v>
      </c>
      <c r="F32" s="19">
        <f t="shared" si="8"/>
        <v>8.7524290711231885</v>
      </c>
      <c r="G32" s="19">
        <v>3.5217598445103135</v>
      </c>
      <c r="H32" s="19">
        <f t="shared" ref="H32" si="9">H17/H16*100-100</f>
        <v>5.5247368130858518</v>
      </c>
      <c r="I32" s="19">
        <v>4.7758527774988124</v>
      </c>
      <c r="J32" s="19">
        <f t="shared" ref="J32" si="10">J17/J16*100-100</f>
        <v>6.8019970652016752</v>
      </c>
      <c r="K32" s="19">
        <v>4.2881447926947089</v>
      </c>
      <c r="L32" s="19">
        <f t="shared" ref="L32" si="11">L17/L16*100-100</f>
        <v>6.3047217796228239</v>
      </c>
    </row>
    <row r="33" spans="1:12" ht="14">
      <c r="A33" s="17">
        <v>2018</v>
      </c>
      <c r="B33" s="19">
        <f t="shared" si="7"/>
        <v>4.8822551827798435</v>
      </c>
      <c r="C33" s="19">
        <v>5.5222460485394436</v>
      </c>
      <c r="D33" s="19">
        <f t="shared" si="7"/>
        <v>4.9942739822377007</v>
      </c>
      <c r="E33" s="19">
        <f t="shared" ref="E33:F33" si="12">E18/E17*100-100</f>
        <v>5.8488231688765779</v>
      </c>
      <c r="F33" s="19">
        <f t="shared" si="12"/>
        <v>8.0480308769923568</v>
      </c>
      <c r="G33" s="19">
        <v>8.3434112315275115</v>
      </c>
      <c r="H33" s="19">
        <f t="shared" ref="H33" si="13">H18/H17*100-100</f>
        <v>10.593848481830463</v>
      </c>
      <c r="I33" s="19">
        <v>7.9462880239568676</v>
      </c>
      <c r="J33" s="19">
        <f t="shared" ref="J33" si="14">J18/J17*100-100</f>
        <v>10.188598048041285</v>
      </c>
      <c r="K33" s="19">
        <v>7.72574940712623</v>
      </c>
      <c r="L33" s="19">
        <f t="shared" ref="L33" si="15">L18/L17*100-100</f>
        <v>9.9644759164881975</v>
      </c>
    </row>
    <row r="34" spans="1:12" ht="14">
      <c r="A34" s="17">
        <v>2019</v>
      </c>
      <c r="B34" s="19">
        <f t="shared" si="7"/>
        <v>2.3823247148140041</v>
      </c>
      <c r="C34" s="19">
        <v>12.483312159514213</v>
      </c>
      <c r="D34" s="19">
        <f t="shared" si="7"/>
        <v>2.2375550156200603</v>
      </c>
      <c r="E34" s="19">
        <f t="shared" ref="E34:F34" si="16">E19/E18*100-100</f>
        <v>2.3518875650299549</v>
      </c>
      <c r="F34" s="19">
        <f t="shared" si="16"/>
        <v>3.9822716147383659</v>
      </c>
      <c r="G34" s="19">
        <v>11.800481013130025</v>
      </c>
      <c r="H34" s="19">
        <f t="shared" ref="H34" si="17">H19/H18*100-100</f>
        <v>13.581855067387806</v>
      </c>
      <c r="I34" s="19">
        <v>8.1599922695852314</v>
      </c>
      <c r="J34" s="19">
        <f t="shared" ref="J34" si="18">J19/J18*100-100</f>
        <v>9.8829937938415497</v>
      </c>
      <c r="K34" s="19">
        <v>9.5061167509691984</v>
      </c>
      <c r="L34" s="19">
        <f t="shared" ref="L34" si="19">L19/L18*100-100</f>
        <v>11.250022526236975</v>
      </c>
    </row>
    <row r="35" spans="1:12" ht="14">
      <c r="A35" s="17">
        <v>2020</v>
      </c>
      <c r="B35" s="19">
        <f t="shared" si="7"/>
        <v>-80.691554331793697</v>
      </c>
      <c r="C35" s="19">
        <v>-34.099213461368194</v>
      </c>
      <c r="D35" s="19">
        <f t="shared" si="7"/>
        <v>-74.95468395757716</v>
      </c>
      <c r="E35" s="19">
        <f t="shared" ref="E35:F35" si="20">E20/E19*100-100</f>
        <v>-75.159966313983745</v>
      </c>
      <c r="F35" s="19">
        <f t="shared" si="20"/>
        <v>-75.246516954004704</v>
      </c>
      <c r="G35" s="19">
        <v>-40.861868674164306</v>
      </c>
      <c r="H35" s="19">
        <f t="shared" ref="H35" si="21">H20/H19*100-100</f>
        <v>-41.068465178354018</v>
      </c>
      <c r="I35" s="19">
        <v>-52.188712028184071</v>
      </c>
      <c r="J35" s="19">
        <f t="shared" ref="J35" si="22">J20/J19*100-100</f>
        <v>-52.355721892610333</v>
      </c>
      <c r="K35" s="19">
        <v>-48.649335412076532</v>
      </c>
      <c r="L35" s="19">
        <f t="shared" ref="L35" si="23">L20/L19*100-100</f>
        <v>-48.828281954218554</v>
      </c>
    </row>
    <row r="36" spans="1:12" ht="14">
      <c r="A36" s="17">
        <v>2021</v>
      </c>
      <c r="B36" s="19">
        <f t="shared" si="7"/>
        <v>-86.527400029654473</v>
      </c>
      <c r="C36" s="19">
        <v>16.595619526223288</v>
      </c>
      <c r="D36" s="19">
        <f t="shared" si="7"/>
        <v>-89.378262306379995</v>
      </c>
      <c r="E36" s="19">
        <f t="shared" ref="E36:F36" si="24">E21/E20*100-100</f>
        <v>-82.069733573203123</v>
      </c>
      <c r="F36" s="19">
        <f t="shared" si="24"/>
        <v>-81.380107941403239</v>
      </c>
      <c r="G36" s="19">
        <v>20.656244036347118</v>
      </c>
      <c r="H36" s="19">
        <f t="shared" ref="H36" si="25">H21/H20*100-100</f>
        <v>25.297216373907048</v>
      </c>
      <c r="I36" s="19">
        <v>12.107750158064647</v>
      </c>
      <c r="J36" s="19">
        <f t="shared" ref="J36" si="26">J21/J20*100-100</f>
        <v>16.420151116904648</v>
      </c>
      <c r="K36" s="19">
        <v>9.3728160891603238</v>
      </c>
      <c r="L36" s="19">
        <f t="shared" ref="L36" si="27">L21/L20*100-100</f>
        <v>13.581129150140299</v>
      </c>
    </row>
    <row r="37" spans="1:12" ht="14">
      <c r="A37" s="17">
        <v>2022</v>
      </c>
      <c r="B37" s="19">
        <f t="shared" si="7"/>
        <v>1400.3114834653854</v>
      </c>
      <c r="C37" s="19">
        <v>25.346824114093124</v>
      </c>
      <c r="D37" s="19">
        <f t="shared" si="7"/>
        <v>1636.9858232644717</v>
      </c>
      <c r="E37" s="19">
        <f t="shared" ref="E37:F37" si="28">E22/E21*100-100</f>
        <v>728.45813979834611</v>
      </c>
      <c r="F37" s="19">
        <f t="shared" si="28"/>
        <v>779.3650793650794</v>
      </c>
      <c r="G37" s="19">
        <v>51.340700274902929</v>
      </c>
      <c r="H37" s="19">
        <f t="shared" ref="H37" si="29">H22/H21*100-100</f>
        <v>64.849651604848219</v>
      </c>
      <c r="I37" s="19">
        <v>71.756746682300957</v>
      </c>
      <c r="J37" s="19">
        <f t="shared" ref="J37" si="30">J22/J21*100-100</f>
        <v>83.292898104993185</v>
      </c>
      <c r="K37" s="19">
        <v>64.466677256826614</v>
      </c>
      <c r="L37" s="19">
        <f t="shared" ref="L37" si="31">L22/L21*100-100</f>
        <v>77.714156297616341</v>
      </c>
    </row>
    <row r="38" spans="1:12" ht="14">
      <c r="A38" s="17">
        <v>2023</v>
      </c>
      <c r="B38" s="16">
        <f t="shared" ref="B38:C38" si="32">B23/B22*100-100</f>
        <v>98.056707056524942</v>
      </c>
      <c r="C38" s="16">
        <f t="shared" si="32"/>
        <v>0.30091806764333739</v>
      </c>
      <c r="D38" s="16">
        <f t="shared" si="7"/>
        <v>86.664889150431122</v>
      </c>
      <c r="E38" s="16">
        <f t="shared" ref="E38:F38" si="33">E23/E22*100-100</f>
        <v>111.60851737767814</v>
      </c>
      <c r="F38" s="16">
        <f t="shared" si="33"/>
        <v>124.36208384929074</v>
      </c>
      <c r="G38" s="16">
        <f t="shared" ref="G38:K38" si="34">G23/G22*100-100</f>
        <v>2.603590413121637</v>
      </c>
      <c r="H38" s="16">
        <f t="shared" si="34"/>
        <v>8.7874705649037708</v>
      </c>
      <c r="I38" s="16">
        <f t="shared" si="34"/>
        <v>13.906904299204029</v>
      </c>
      <c r="J38" s="16">
        <f t="shared" si="34"/>
        <v>20.772030965928437</v>
      </c>
      <c r="K38" s="16">
        <f t="shared" si="34"/>
        <v>12.31483245830259</v>
      </c>
      <c r="L38" s="16">
        <f>L23/L22*100-100</f>
        <v>19.084005548573018</v>
      </c>
    </row>
    <row r="39" spans="1:12" ht="14">
      <c r="A39" s="17">
        <v>2024</v>
      </c>
      <c r="B39" s="16">
        <f t="shared" ref="B39:C39" si="35">B24/B23*100-100</f>
        <v>26.426088503611012</v>
      </c>
      <c r="C39" s="16">
        <f t="shared" si="35"/>
        <v>2.8266202515957701</v>
      </c>
      <c r="D39" s="16">
        <f t="shared" si="7"/>
        <v>15.502798717898031</v>
      </c>
      <c r="E39" s="16">
        <f t="shared" ref="E39:F39" si="36">E24/E23*100-100</f>
        <v>22.49087214249306</v>
      </c>
      <c r="F39" s="16">
        <f t="shared" si="36"/>
        <v>27.26801615605028</v>
      </c>
      <c r="G39" s="16">
        <f t="shared" ref="G39:K39" si="37">G24/G23*100-100</f>
        <v>-6.9676607418685421E-2</v>
      </c>
      <c r="H39" s="16">
        <f t="shared" si="37"/>
        <v>3.827606004891976</v>
      </c>
      <c r="I39" s="16">
        <f t="shared" si="37"/>
        <v>4.3135242838242789</v>
      </c>
      <c r="J39" s="16">
        <f t="shared" si="37"/>
        <v>8.3817517308934129</v>
      </c>
      <c r="K39" s="16">
        <f t="shared" si="37"/>
        <v>3.7171405848470869</v>
      </c>
      <c r="L39" s="16">
        <f t="shared" ref="L39" si="38">L24/L23*100-100</f>
        <v>7.7621090676561124</v>
      </c>
    </row>
    <row r="40" spans="1:12" ht="14">
      <c r="A40" s="17">
        <v>2025</v>
      </c>
      <c r="B40" s="16">
        <f t="shared" ref="B40:C40" si="39">B25/B24*100-100</f>
        <v>10.719127164204153</v>
      </c>
      <c r="C40" s="16">
        <f t="shared" si="39"/>
        <v>3.5355300291895446</v>
      </c>
      <c r="D40" s="16">
        <f t="shared" si="7"/>
        <v>8.3373281159127828</v>
      </c>
      <c r="E40" s="16">
        <f t="shared" ref="E40:F40" si="40">E25/E24*100-100</f>
        <v>10.210382658907037</v>
      </c>
      <c r="F40" s="16">
        <f t="shared" si="40"/>
        <v>13.847325286650957</v>
      </c>
      <c r="G40" s="16">
        <f t="shared" ref="G40:K40" si="41">G25/G24*100-100</f>
        <v>1.2650994118026375</v>
      </c>
      <c r="H40" s="16">
        <f t="shared" si="41"/>
        <v>4.6068476923921224</v>
      </c>
      <c r="I40" s="16">
        <f t="shared" si="41"/>
        <v>3.2600716787700321</v>
      </c>
      <c r="J40" s="16">
        <f t="shared" si="41"/>
        <v>6.6676540441694527</v>
      </c>
      <c r="K40" s="16">
        <f t="shared" si="41"/>
        <v>3.0383575831779837</v>
      </c>
      <c r="L40" s="16">
        <f t="shared" ref="L40" si="42">L25/L24*100-100</f>
        <v>6.4386233834228506</v>
      </c>
    </row>
    <row r="41" spans="1:12" ht="14">
      <c r="A41" s="17">
        <v>2026</v>
      </c>
      <c r="B41" s="16">
        <f t="shared" ref="B41:C41" si="43">B26/B25*100-100</f>
        <v>7.2773281281499465</v>
      </c>
      <c r="C41" s="16">
        <f t="shared" si="43"/>
        <v>2.9587757849584904</v>
      </c>
      <c r="D41" s="16">
        <f t="shared" si="7"/>
        <v>6.3190034719802668</v>
      </c>
      <c r="E41" s="16">
        <f t="shared" ref="E41:F41" si="44">E26/E25*100-100</f>
        <v>6.4234107818814152</v>
      </c>
      <c r="F41" s="16">
        <f t="shared" si="44"/>
        <v>9.296842872992201</v>
      </c>
      <c r="G41" s="16">
        <f t="shared" ref="G41:K41" si="45">G26/G25*100-100</f>
        <v>1.3810362346408596</v>
      </c>
      <c r="H41" s="16">
        <f t="shared" si="45"/>
        <v>4.1183242129761339</v>
      </c>
      <c r="I41" s="16">
        <f t="shared" si="45"/>
        <v>2.6705937316216222</v>
      </c>
      <c r="J41" s="16">
        <f t="shared" si="45"/>
        <v>5.4426997623753692</v>
      </c>
      <c r="K41" s="16">
        <f t="shared" si="45"/>
        <v>2.4501811077781781</v>
      </c>
      <c r="L41" s="16">
        <f t="shared" ref="L41" si="46">L26/L25*100-100</f>
        <v>5.2163359976881338</v>
      </c>
    </row>
    <row r="42" spans="1:12" ht="14">
      <c r="A42" s="17">
        <v>2027</v>
      </c>
      <c r="B42" s="16">
        <f t="shared" ref="B42:C42" si="47">B27/B26*100-100</f>
        <v>5.5988123073516647</v>
      </c>
      <c r="C42" s="16">
        <f t="shared" si="47"/>
        <v>2.7592225180211472</v>
      </c>
      <c r="D42" s="16">
        <f t="shared" si="7"/>
        <v>3.2147174152599547</v>
      </c>
      <c r="E42" s="16">
        <f t="shared" ref="E42:F42" si="48">E27/E26*100-100</f>
        <v>4.1872118650735359</v>
      </c>
      <c r="F42" s="16">
        <f t="shared" si="48"/>
        <v>6.7918921617003747</v>
      </c>
      <c r="G42" s="16">
        <f t="shared" ref="G42:K42" si="49">G27/G26*100-100</f>
        <v>1.3188301333643153</v>
      </c>
      <c r="H42" s="16">
        <f t="shared" si="49"/>
        <v>3.8518008866984275</v>
      </c>
      <c r="I42" s="16">
        <f t="shared" si="49"/>
        <v>2.0390182733226965</v>
      </c>
      <c r="J42" s="16">
        <f t="shared" si="49"/>
        <v>4.5899937301557543</v>
      </c>
      <c r="K42" s="16">
        <f t="shared" si="49"/>
        <v>1.9506057303879487</v>
      </c>
      <c r="L42" s="16">
        <f t="shared" ref="L42" si="50">L27/L26*100-100</f>
        <v>4.4993708736476492</v>
      </c>
    </row>
    <row r="43" spans="1:12" ht="14">
      <c r="A43" s="17">
        <v>2028</v>
      </c>
      <c r="B43" s="16">
        <f t="shared" ref="B43:C43" si="51">B28/B27*100-100</f>
        <v>4.1701341266048786</v>
      </c>
      <c r="C43" s="16">
        <f t="shared" si="51"/>
        <v>2.8423760585889966</v>
      </c>
      <c r="D43" s="16">
        <f t="shared" si="7"/>
        <v>3.0515466068317494</v>
      </c>
      <c r="E43" s="16">
        <f t="shared" ref="E43:F43" si="52">E28/E27*100-100</f>
        <v>2.3866072450722697</v>
      </c>
      <c r="F43" s="16">
        <f t="shared" si="52"/>
        <v>4.9462724261990445</v>
      </c>
      <c r="G43" s="16">
        <f t="shared" ref="G43:K43" si="53">G28/G27*100-100</f>
        <v>1.143511284468147</v>
      </c>
      <c r="H43" s="16">
        <f t="shared" si="53"/>
        <v>3.6720990665797899</v>
      </c>
      <c r="I43" s="16">
        <f t="shared" si="53"/>
        <v>1.5745298022199279</v>
      </c>
      <c r="J43" s="16">
        <f t="shared" si="53"/>
        <v>4.1138930472753827</v>
      </c>
      <c r="K43" s="16">
        <f t="shared" si="53"/>
        <v>1.4233160840695405</v>
      </c>
      <c r="L43" s="16">
        <f t="shared" ref="L43" si="54">L28/L27*100-100</f>
        <v>3.9588989861712349</v>
      </c>
    </row>
    <row r="44" spans="1:12" ht="14">
      <c r="A44" s="100" t="s">
        <v>12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2"/>
    </row>
    <row r="45" spans="1:12" ht="14">
      <c r="A45" s="17" t="s">
        <v>13</v>
      </c>
      <c r="B45" s="19">
        <f t="shared" ref="B45:C45" si="55">(B13/B8)^(1/5)*100-100</f>
        <v>3.0601829329016823</v>
      </c>
      <c r="C45" s="19">
        <f t="shared" si="55"/>
        <v>0.34419362234065431</v>
      </c>
      <c r="D45" s="19">
        <f>(D13/D8)^(1/5)*100-100</f>
        <v>8.3170732949395187</v>
      </c>
      <c r="E45" s="19">
        <f>(E13/E8)^(1/5)*100-100</f>
        <v>1.4266991036855785</v>
      </c>
      <c r="F45" s="19">
        <f>(F13/F8)^(1/5)*100-100</f>
        <v>3.7938974457496926</v>
      </c>
      <c r="G45" s="19">
        <f t="shared" ref="G45:L45" si="56">(G13/G8)^(1/5)*100-100</f>
        <v>-9.1593800929558711E-2</v>
      </c>
      <c r="H45" s="19">
        <f t="shared" si="56"/>
        <v>2.2401690938772276</v>
      </c>
      <c r="I45" s="19">
        <f t="shared" si="56"/>
        <v>-0.214942440132603</v>
      </c>
      <c r="J45" s="19">
        <f t="shared" si="56"/>
        <v>2.1139416200399523</v>
      </c>
      <c r="K45" s="19">
        <f>(K13/K8)^(1/5)*100-100</f>
        <v>0.22522240426472706</v>
      </c>
      <c r="L45" s="19">
        <f t="shared" si="56"/>
        <v>2.56437947439521</v>
      </c>
    </row>
    <row r="46" spans="1:12" ht="14">
      <c r="A46" s="17" t="s">
        <v>14</v>
      </c>
      <c r="B46" s="19">
        <f t="shared" ref="B46:C46" si="57">(B18/B13)^(1/5)*100-100</f>
        <v>7.3637219807997809</v>
      </c>
      <c r="C46" s="19">
        <f t="shared" si="57"/>
        <v>5.6183292983650972</v>
      </c>
      <c r="D46" s="19">
        <f>(D18/D13)^(1/5)*100-100</f>
        <v>4.896838456224458</v>
      </c>
      <c r="E46" s="19">
        <f>(E18/E13)^(1/5)*100-100</f>
        <v>7.4057420703155259</v>
      </c>
      <c r="F46" s="19">
        <f>(F18/F13)^(1/5)*100-100</f>
        <v>9.4572583251281372</v>
      </c>
      <c r="G46" s="19">
        <f t="shared" ref="G46:L46" si="58">(G18/G13)^(1/5)*100-100</f>
        <v>4.2089777072837222</v>
      </c>
      <c r="H46" s="19">
        <f t="shared" si="58"/>
        <v>6.1994337810748164</v>
      </c>
      <c r="I46" s="19">
        <f t="shared" si="58"/>
        <v>5.5911178401754285</v>
      </c>
      <c r="J46" s="19">
        <f t="shared" si="58"/>
        <v>7.6079736472992181</v>
      </c>
      <c r="K46" s="19">
        <f>(K18/K13)^(1/5)*100-100</f>
        <v>4.9337374751510055</v>
      </c>
      <c r="L46" s="19">
        <f t="shared" si="58"/>
        <v>6.9380369097899859</v>
      </c>
    </row>
    <row r="47" spans="1:12" ht="14">
      <c r="A47" s="17" t="s">
        <v>15</v>
      </c>
      <c r="B47" s="18">
        <f t="shared" ref="B47:C47" si="59">(B23/B18)^(1/5)*100-100</f>
        <v>-4.5713147071299858</v>
      </c>
      <c r="C47" s="18">
        <f t="shared" si="59"/>
        <v>1.5348545999792407</v>
      </c>
      <c r="D47" s="18">
        <f>(D23/D18)^(1/5)*100-100</f>
        <v>-2.4834583824545575</v>
      </c>
      <c r="E47" s="18">
        <f>(E23/E18)^(1/5)*100-100</f>
        <v>-4.3846324873904337</v>
      </c>
      <c r="F47" s="18">
        <f>(F23/F18)^(1/5)*100-100</f>
        <v>-1.11320724974901</v>
      </c>
      <c r="G47" s="18">
        <f t="shared" ref="G47:L47" si="60">(G23/G18)^(1/5)*100-100</f>
        <v>4.9161671236011273</v>
      </c>
      <c r="H47" s="18">
        <f t="shared" si="60"/>
        <v>8.5058139125389971</v>
      </c>
      <c r="I47" s="18">
        <f t="shared" si="60"/>
        <v>2.6610465891044441</v>
      </c>
      <c r="J47" s="18">
        <f t="shared" si="60"/>
        <v>6.1735357158129318</v>
      </c>
      <c r="K47" s="18">
        <f>(K23/K18)^(1/5)*100-100</f>
        <v>2.9512813891523422</v>
      </c>
      <c r="L47" s="18">
        <f t="shared" si="60"/>
        <v>6.473700733925341</v>
      </c>
    </row>
    <row r="48" spans="1:12" ht="14">
      <c r="A48" s="17" t="s">
        <v>16</v>
      </c>
      <c r="B48" s="18">
        <f t="shared" ref="B48:C48" si="61">(B28/B23)^(1/5)*100-100</f>
        <v>10.558951675857031</v>
      </c>
      <c r="C48" s="18">
        <f t="shared" si="61"/>
        <v>2.9841172877466562</v>
      </c>
      <c r="D48" s="18">
        <f>(D28/D23)^(1/5)*100-100</f>
        <v>7.1903116200654296</v>
      </c>
      <c r="E48" s="18">
        <f>(E28/E23)^(1/5)*100-100</f>
        <v>8.9141222491872156</v>
      </c>
      <c r="F48" s="18">
        <f>(F28/F23)^(1/5)*100-100</f>
        <v>12.158193208205319</v>
      </c>
      <c r="G48" s="18">
        <f t="shared" ref="G48:L48" si="62">(G28/G23)^(1/5)*100-100</f>
        <v>1.0062856867544525</v>
      </c>
      <c r="H48" s="18">
        <f t="shared" si="62"/>
        <v>4.0148170994669101</v>
      </c>
      <c r="I48" s="18">
        <f t="shared" si="62"/>
        <v>2.7670858007448516</v>
      </c>
      <c r="J48" s="18">
        <f t="shared" si="62"/>
        <v>5.828063676748485</v>
      </c>
      <c r="K48" s="18">
        <f>(K28/K23)^(1/5)*100-100</f>
        <v>2.5127683736538415</v>
      </c>
      <c r="L48" s="18">
        <f t="shared" si="62"/>
        <v>5.5661712560518595</v>
      </c>
    </row>
    <row r="49" spans="1:12">
      <c r="A49" s="1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14">
      <c r="A50" s="13" t="s">
        <v>59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4">
      <c r="A51" s="12" t="s">
        <v>17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4">
      <c r="A52" s="12" t="s">
        <v>55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4">
      <c r="A53" s="12" t="s">
        <v>56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4">
      <c r="A54" s="12" t="s">
        <v>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4">
      <c r="A55" s="12" t="s">
        <v>58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2" ht="14.5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2">
      <c r="B58" s="8"/>
      <c r="C58" s="8"/>
      <c r="D58" s="8"/>
      <c r="E58" s="7"/>
      <c r="F58" s="7"/>
      <c r="G58" s="7"/>
      <c r="H58" s="7"/>
      <c r="I58" s="7"/>
      <c r="J58" s="7"/>
      <c r="K58" s="7"/>
    </row>
    <row r="59" spans="1:12">
      <c r="B59" s="8"/>
      <c r="C59" s="8"/>
      <c r="D59" s="8"/>
      <c r="E59" s="7"/>
      <c r="F59" s="7"/>
      <c r="G59" s="7"/>
      <c r="H59" s="7"/>
      <c r="I59" s="7"/>
      <c r="J59" s="7"/>
      <c r="K59" s="7"/>
    </row>
    <row r="60" spans="1:12">
      <c r="B60" s="8"/>
      <c r="C60" s="8"/>
      <c r="D60" s="8"/>
      <c r="E60" s="7"/>
      <c r="F60" s="7"/>
      <c r="G60" s="7"/>
      <c r="H60" s="7"/>
      <c r="I60" s="7"/>
      <c r="J60" s="7"/>
      <c r="K60" s="7"/>
    </row>
    <row r="61" spans="1:1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1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>
      <c r="B78" s="4"/>
      <c r="C78" s="4"/>
      <c r="D78" s="4"/>
      <c r="E78" s="4"/>
      <c r="F78" s="4"/>
      <c r="G78" s="4"/>
      <c r="H78" s="4"/>
      <c r="I78" s="4"/>
      <c r="J78" s="4"/>
      <c r="K78" s="4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</sheetData>
  <mergeCells count="6">
    <mergeCell ref="A44:L44"/>
    <mergeCell ref="E5:F5"/>
    <mergeCell ref="G5:H5"/>
    <mergeCell ref="I5:J5"/>
    <mergeCell ref="K5:L5"/>
    <mergeCell ref="A29:L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32FC-E8CB-47B9-9861-2FCC5671A495}">
  <dimension ref="A1:Y5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4" sqref="A34:XFD34"/>
    </sheetView>
  </sheetViews>
  <sheetFormatPr defaultColWidth="8.7109375" defaultRowHeight="15" customHeight="1"/>
  <cols>
    <col min="1" max="1" width="11.5703125" style="96" customWidth="1"/>
    <col min="2" max="2" width="9" style="68" customWidth="1"/>
    <col min="3" max="3" width="9.7109375" style="68" customWidth="1"/>
    <col min="4" max="7" width="8" style="68" customWidth="1"/>
    <col min="8" max="8" width="11.2109375" style="68" customWidth="1"/>
    <col min="9" max="9" width="10.5" style="68" customWidth="1"/>
    <col min="10" max="10" width="11" style="68" customWidth="1"/>
    <col min="11" max="11" width="9.7109375" style="68" customWidth="1"/>
    <col min="12" max="12" width="10" style="68" customWidth="1"/>
    <col min="13" max="13" width="11.7109375" style="68" customWidth="1"/>
    <col min="14" max="14" width="12.78515625" style="68" customWidth="1"/>
    <col min="15" max="16" width="8" style="68" customWidth="1"/>
    <col min="17" max="17" width="8.5703125" style="68" customWidth="1"/>
    <col min="18" max="18" width="9.5" style="68" customWidth="1"/>
    <col min="19" max="19" width="10.0703125" style="68" customWidth="1"/>
    <col min="20" max="22" width="8" style="68" customWidth="1"/>
    <col min="23" max="23" width="10.5703125" style="68" customWidth="1"/>
    <col min="24" max="24" width="8" style="68" customWidth="1"/>
    <col min="25" max="16384" width="8.7109375" style="66"/>
  </cols>
  <sheetData>
    <row r="1" spans="1:25" ht="84.65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5" ht="14">
      <c r="A2" s="67"/>
    </row>
    <row r="3" spans="1:25" ht="23">
      <c r="A3" s="69" t="s">
        <v>18</v>
      </c>
      <c r="B3" s="70" t="s">
        <v>19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5" ht="14">
      <c r="A4" s="63"/>
      <c r="B4" s="72"/>
      <c r="C4" s="72"/>
      <c r="D4" s="99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</row>
    <row r="5" spans="1:25" ht="45.65" customHeight="1">
      <c r="A5" s="73"/>
      <c r="B5" s="74" t="s">
        <v>20</v>
      </c>
      <c r="C5" s="74" t="s">
        <v>21</v>
      </c>
      <c r="D5" s="74" t="s">
        <v>22</v>
      </c>
      <c r="E5" s="74" t="s">
        <v>23</v>
      </c>
      <c r="F5" s="74" t="s">
        <v>24</v>
      </c>
      <c r="G5" s="74" t="s">
        <v>25</v>
      </c>
      <c r="H5" s="74" t="s">
        <v>26</v>
      </c>
      <c r="I5" s="74" t="s">
        <v>27</v>
      </c>
      <c r="J5" s="74" t="s">
        <v>28</v>
      </c>
      <c r="K5" s="74" t="s">
        <v>29</v>
      </c>
      <c r="L5" s="74" t="s">
        <v>30</v>
      </c>
      <c r="M5" s="74" t="s">
        <v>31</v>
      </c>
      <c r="N5" s="74" t="s">
        <v>32</v>
      </c>
      <c r="O5" s="74" t="s">
        <v>33</v>
      </c>
      <c r="P5" s="74" t="s">
        <v>34</v>
      </c>
      <c r="Q5" s="74" t="s">
        <v>35</v>
      </c>
      <c r="R5" s="74" t="s">
        <v>36</v>
      </c>
      <c r="S5" s="74" t="s">
        <v>37</v>
      </c>
      <c r="T5" s="74" t="s">
        <v>38</v>
      </c>
      <c r="U5" s="74" t="s">
        <v>39</v>
      </c>
      <c r="V5" s="74" t="s">
        <v>40</v>
      </c>
      <c r="W5" s="74" t="s">
        <v>41</v>
      </c>
      <c r="X5" s="74" t="s">
        <v>42</v>
      </c>
    </row>
    <row r="6" spans="1:25" ht="13.5">
      <c r="A6" s="75"/>
      <c r="B6" s="76" t="s">
        <v>9</v>
      </c>
      <c r="C6" s="76" t="s">
        <v>9</v>
      </c>
      <c r="D6" s="76" t="s">
        <v>9</v>
      </c>
      <c r="E6" s="76" t="s">
        <v>9</v>
      </c>
      <c r="F6" s="76" t="s">
        <v>9</v>
      </c>
      <c r="G6" s="76" t="s">
        <v>9</v>
      </c>
      <c r="H6" s="76" t="s">
        <v>9</v>
      </c>
      <c r="I6" s="76" t="s">
        <v>9</v>
      </c>
      <c r="J6" s="76" t="s">
        <v>9</v>
      </c>
      <c r="K6" s="76" t="s">
        <v>9</v>
      </c>
      <c r="L6" s="76" t="s">
        <v>9</v>
      </c>
      <c r="M6" s="76" t="s">
        <v>9</v>
      </c>
      <c r="N6" s="76" t="s">
        <v>9</v>
      </c>
      <c r="O6" s="76" t="s">
        <v>9</v>
      </c>
      <c r="P6" s="76" t="s">
        <v>9</v>
      </c>
      <c r="Q6" s="76" t="s">
        <v>9</v>
      </c>
      <c r="R6" s="76" t="s">
        <v>9</v>
      </c>
      <c r="S6" s="76" t="s">
        <v>9</v>
      </c>
      <c r="T6" s="76" t="s">
        <v>9</v>
      </c>
      <c r="U6" s="76" t="s">
        <v>9</v>
      </c>
      <c r="V6" s="76" t="s">
        <v>9</v>
      </c>
      <c r="W6" s="76" t="s">
        <v>9</v>
      </c>
      <c r="X6" s="76" t="s">
        <v>9</v>
      </c>
    </row>
    <row r="7" spans="1:25" ht="14">
      <c r="A7" s="77">
        <v>2008</v>
      </c>
      <c r="B7" s="78">
        <v>1104.6120000000001</v>
      </c>
      <c r="C7" s="78">
        <v>354.31400000000002</v>
      </c>
      <c r="D7" s="78">
        <v>455.55700000000002</v>
      </c>
      <c r="E7" s="78">
        <v>222.85599999999999</v>
      </c>
      <c r="F7" s="78">
        <v>131.48599999999999</v>
      </c>
      <c r="G7" s="78">
        <v>108.83199999999999</v>
      </c>
      <c r="H7" s="78">
        <v>230.80500000000001</v>
      </c>
      <c r="I7" s="78">
        <v>165.703</v>
      </c>
      <c r="J7" s="78">
        <v>94.97</v>
      </c>
      <c r="K7" s="78">
        <v>71.488</v>
      </c>
      <c r="L7" s="79">
        <v>32.674999999999997</v>
      </c>
      <c r="M7" s="79">
        <v>51.561</v>
      </c>
      <c r="N7" s="79">
        <v>665.26300000000003</v>
      </c>
      <c r="O7" s="78">
        <v>108.212</v>
      </c>
      <c r="P7" s="78">
        <v>462.82400000000001</v>
      </c>
      <c r="Q7" s="78">
        <v>135.239</v>
      </c>
      <c r="R7" s="78">
        <v>696.21500000000003</v>
      </c>
      <c r="S7" s="78">
        <v>165.86600000000001</v>
      </c>
      <c r="T7" s="78">
        <v>93.588999999999999</v>
      </c>
      <c r="U7" s="78">
        <v>61.752000000000002</v>
      </c>
      <c r="V7" s="78">
        <v>403.11200000000002</v>
      </c>
      <c r="W7" s="78">
        <v>404.62400000000002</v>
      </c>
      <c r="X7" s="78">
        <v>5574.3509999999997</v>
      </c>
    </row>
    <row r="8" spans="1:25" ht="14">
      <c r="A8" s="77">
        <v>2009</v>
      </c>
      <c r="B8" s="78">
        <v>1099.847</v>
      </c>
      <c r="C8" s="78">
        <v>362.63299999999998</v>
      </c>
      <c r="D8" s="78">
        <v>353.99599999999998</v>
      </c>
      <c r="E8" s="78">
        <v>185.76300000000001</v>
      </c>
      <c r="F8" s="78">
        <v>143.97900000000001</v>
      </c>
      <c r="G8" s="78">
        <v>119.411</v>
      </c>
      <c r="H8" s="78">
        <v>246.39400000000001</v>
      </c>
      <c r="I8" s="78">
        <v>204.19</v>
      </c>
      <c r="J8" s="78">
        <v>107.18600000000001</v>
      </c>
      <c r="K8" s="78">
        <v>73.744</v>
      </c>
      <c r="L8" s="79">
        <v>34.393000000000001</v>
      </c>
      <c r="M8" s="79">
        <v>51.598999999999997</v>
      </c>
      <c r="N8" s="79">
        <v>736.64400000000001</v>
      </c>
      <c r="O8" s="78">
        <v>134.85900000000001</v>
      </c>
      <c r="P8" s="78">
        <v>484.28399999999999</v>
      </c>
      <c r="Q8" s="78">
        <v>133.45599999999999</v>
      </c>
      <c r="R8" s="78">
        <v>684.58199999999999</v>
      </c>
      <c r="S8" s="78">
        <v>165.36500000000001</v>
      </c>
      <c r="T8" s="78">
        <v>101.952</v>
      </c>
      <c r="U8" s="78">
        <v>57.753</v>
      </c>
      <c r="V8" s="78">
        <v>389.9</v>
      </c>
      <c r="W8" s="78">
        <v>402.32400000000001</v>
      </c>
      <c r="X8" s="78">
        <v>5556.75</v>
      </c>
    </row>
    <row r="9" spans="1:25" ht="14">
      <c r="A9" s="77">
        <v>2010</v>
      </c>
      <c r="B9" s="78">
        <v>1150.162</v>
      </c>
      <c r="C9" s="78">
        <v>451.81599999999997</v>
      </c>
      <c r="D9" s="78">
        <v>396.38200000000001</v>
      </c>
      <c r="E9" s="78">
        <v>218.63</v>
      </c>
      <c r="F9" s="78">
        <v>150.45599999999999</v>
      </c>
      <c r="G9" s="78">
        <v>138.57</v>
      </c>
      <c r="H9" s="78">
        <v>264.89</v>
      </c>
      <c r="I9" s="78">
        <v>226.416</v>
      </c>
      <c r="J9" s="78">
        <v>121.77200000000001</v>
      </c>
      <c r="K9" s="78">
        <v>74.861000000000004</v>
      </c>
      <c r="L9" s="79">
        <v>36.107999999999997</v>
      </c>
      <c r="M9" s="79">
        <v>58.78</v>
      </c>
      <c r="N9" s="79">
        <v>802.66499999999996</v>
      </c>
      <c r="O9" s="78">
        <v>130.922</v>
      </c>
      <c r="P9" s="78">
        <v>479.28199999999998</v>
      </c>
      <c r="Q9" s="78">
        <v>135.483</v>
      </c>
      <c r="R9" s="78">
        <v>673.43100000000004</v>
      </c>
      <c r="S9" s="78">
        <v>166.19900000000001</v>
      </c>
      <c r="T9" s="78">
        <v>107.258</v>
      </c>
      <c r="U9" s="78">
        <v>58.792000000000002</v>
      </c>
      <c r="V9" s="78">
        <v>385.87200000000001</v>
      </c>
      <c r="W9" s="78">
        <v>425.03199999999998</v>
      </c>
      <c r="X9" s="78">
        <v>5870.9539999999997</v>
      </c>
    </row>
    <row r="10" spans="1:25" ht="14">
      <c r="A10" s="77">
        <v>2011</v>
      </c>
      <c r="B10" s="78">
        <v>1166.809</v>
      </c>
      <c r="C10" s="78">
        <v>540.54300000000001</v>
      </c>
      <c r="D10" s="78">
        <v>332.22399999999999</v>
      </c>
      <c r="E10" s="78">
        <v>204.488</v>
      </c>
      <c r="F10" s="78">
        <v>153.892</v>
      </c>
      <c r="G10" s="78">
        <v>149.15700000000001</v>
      </c>
      <c r="H10" s="78">
        <v>266.03100000000001</v>
      </c>
      <c r="I10" s="78">
        <v>228.012</v>
      </c>
      <c r="J10" s="78">
        <v>136.93899999999999</v>
      </c>
      <c r="K10" s="78">
        <v>75.575000000000003</v>
      </c>
      <c r="L10" s="79">
        <v>33.195</v>
      </c>
      <c r="M10" s="79">
        <v>65.578000000000003</v>
      </c>
      <c r="N10" s="79">
        <v>824.64400000000001</v>
      </c>
      <c r="O10" s="78">
        <v>132.42599999999999</v>
      </c>
      <c r="P10" s="78">
        <v>469.22</v>
      </c>
      <c r="Q10" s="78">
        <v>130.815</v>
      </c>
      <c r="R10" s="78">
        <v>637.30700000000002</v>
      </c>
      <c r="S10" s="78">
        <v>160.40600000000001</v>
      </c>
      <c r="T10" s="78">
        <v>105.831</v>
      </c>
      <c r="U10" s="78">
        <v>57.911999999999999</v>
      </c>
      <c r="V10" s="78">
        <v>382.50400000000002</v>
      </c>
      <c r="W10" s="78">
        <v>423.51</v>
      </c>
      <c r="X10" s="78">
        <v>5871.69</v>
      </c>
    </row>
    <row r="11" spans="1:25" ht="14">
      <c r="A11" s="77">
        <v>2012</v>
      </c>
      <c r="B11" s="78">
        <v>1193.0640000000001</v>
      </c>
      <c r="C11" s="78">
        <v>628.04899999999998</v>
      </c>
      <c r="D11" s="78">
        <v>352.57600000000002</v>
      </c>
      <c r="E11" s="78">
        <v>205.297</v>
      </c>
      <c r="F11" s="78">
        <v>162.904</v>
      </c>
      <c r="G11" s="78">
        <v>164.25899999999999</v>
      </c>
      <c r="H11" s="78">
        <v>287.18900000000002</v>
      </c>
      <c r="I11" s="78">
        <v>247.62299999999999</v>
      </c>
      <c r="J11" s="78">
        <v>141.82</v>
      </c>
      <c r="K11" s="78">
        <v>71.909000000000006</v>
      </c>
      <c r="L11" s="79">
        <v>37.587000000000003</v>
      </c>
      <c r="M11" s="79">
        <v>73.67</v>
      </c>
      <c r="N11" s="79">
        <v>879.25699999999995</v>
      </c>
      <c r="O11" s="78">
        <v>151.60499999999999</v>
      </c>
      <c r="P11" s="78">
        <v>500.33100000000002</v>
      </c>
      <c r="Q11" s="78">
        <v>136.29599999999999</v>
      </c>
      <c r="R11" s="78">
        <v>625.82600000000002</v>
      </c>
      <c r="S11" s="78">
        <v>160.72300000000001</v>
      </c>
      <c r="T11" s="78">
        <v>110.893</v>
      </c>
      <c r="U11" s="78">
        <v>65.603999999999999</v>
      </c>
      <c r="V11" s="78">
        <v>400.38299999999998</v>
      </c>
      <c r="W11" s="78">
        <v>429.43200000000002</v>
      </c>
      <c r="X11" s="78">
        <v>6166.4989999999998</v>
      </c>
    </row>
    <row r="12" spans="1:25" ht="14">
      <c r="A12" s="77">
        <v>2013</v>
      </c>
      <c r="B12" s="78">
        <v>1201.249</v>
      </c>
      <c r="C12" s="78">
        <v>720.70299999999997</v>
      </c>
      <c r="D12" s="78">
        <v>330.79599999999999</v>
      </c>
      <c r="E12" s="78">
        <v>198.88800000000001</v>
      </c>
      <c r="F12" s="78">
        <v>182.79400000000001</v>
      </c>
      <c r="G12" s="78">
        <v>176.85</v>
      </c>
      <c r="H12" s="78">
        <v>333.09800000000001</v>
      </c>
      <c r="I12" s="78">
        <v>281.37299999999999</v>
      </c>
      <c r="J12" s="78">
        <v>146.78100000000001</v>
      </c>
      <c r="K12" s="78">
        <v>78.537999999999997</v>
      </c>
      <c r="L12" s="79">
        <v>41.456000000000003</v>
      </c>
      <c r="M12" s="79">
        <v>73.522999999999996</v>
      </c>
      <c r="N12" s="79">
        <v>975.14800000000002</v>
      </c>
      <c r="O12" s="78">
        <v>164.39</v>
      </c>
      <c r="P12" s="78">
        <v>516.23800000000006</v>
      </c>
      <c r="Q12" s="78">
        <v>136.28399999999999</v>
      </c>
      <c r="R12" s="78">
        <v>668.11300000000006</v>
      </c>
      <c r="S12" s="78">
        <v>170.09200000000001</v>
      </c>
      <c r="T12" s="78">
        <v>114.816</v>
      </c>
      <c r="U12" s="78">
        <v>71.658000000000001</v>
      </c>
      <c r="V12" s="78">
        <v>410.459</v>
      </c>
      <c r="W12" s="78">
        <v>442.625</v>
      </c>
      <c r="X12" s="78">
        <v>6481.1019999999999</v>
      </c>
    </row>
    <row r="13" spans="1:25" ht="14">
      <c r="A13" s="77">
        <v>2014</v>
      </c>
      <c r="B13" s="78">
        <v>1244.692</v>
      </c>
      <c r="C13" s="78">
        <v>851.02</v>
      </c>
      <c r="D13" s="78">
        <v>333.69400000000002</v>
      </c>
      <c r="E13" s="78">
        <v>202.91</v>
      </c>
      <c r="F13" s="78">
        <v>201.30099999999999</v>
      </c>
      <c r="G13" s="78">
        <v>200.09800000000001</v>
      </c>
      <c r="H13" s="78">
        <v>362.55099999999999</v>
      </c>
      <c r="I13" s="78">
        <v>326.68200000000002</v>
      </c>
      <c r="J13" s="78">
        <v>154.917</v>
      </c>
      <c r="K13" s="78">
        <v>76.731999999999999</v>
      </c>
      <c r="L13" s="79">
        <v>48.725999999999999</v>
      </c>
      <c r="M13" s="79">
        <v>81.116</v>
      </c>
      <c r="N13" s="79">
        <v>1071.913</v>
      </c>
      <c r="O13" s="78">
        <v>183.09899999999999</v>
      </c>
      <c r="P13" s="78">
        <v>561.70699999999999</v>
      </c>
      <c r="Q13" s="78">
        <v>140.119</v>
      </c>
      <c r="R13" s="78">
        <v>657.17899999999997</v>
      </c>
      <c r="S13" s="78">
        <v>183.72300000000001</v>
      </c>
      <c r="T13" s="78">
        <v>123.518</v>
      </c>
      <c r="U13" s="78">
        <v>74.221000000000004</v>
      </c>
      <c r="V13" s="78">
        <v>428.73500000000001</v>
      </c>
      <c r="W13" s="78">
        <v>463.81700000000001</v>
      </c>
      <c r="X13" s="78">
        <v>6921.7439999999997</v>
      </c>
    </row>
    <row r="14" spans="1:25" ht="14">
      <c r="A14" s="77">
        <v>2015</v>
      </c>
      <c r="B14" s="78">
        <v>1311.846</v>
      </c>
      <c r="C14" s="78">
        <v>1031.914</v>
      </c>
      <c r="D14" s="78">
        <v>341.99299999999999</v>
      </c>
      <c r="E14" s="78">
        <v>226.87899999999999</v>
      </c>
      <c r="F14" s="78">
        <v>217.72800000000001</v>
      </c>
      <c r="G14" s="78">
        <v>235.797</v>
      </c>
      <c r="H14" s="78">
        <v>387.10500000000002</v>
      </c>
      <c r="I14" s="78">
        <v>340.69099999999997</v>
      </c>
      <c r="J14" s="78">
        <v>157.477</v>
      </c>
      <c r="K14" s="78">
        <v>78.069999999999993</v>
      </c>
      <c r="L14" s="79">
        <v>57.868000000000002</v>
      </c>
      <c r="M14" s="79">
        <v>94.564999999999998</v>
      </c>
      <c r="N14" s="79">
        <v>1139.5930000000001</v>
      </c>
      <c r="O14" s="78">
        <v>205.489</v>
      </c>
      <c r="P14" s="78">
        <v>618.56899999999996</v>
      </c>
      <c r="Q14" s="78">
        <v>141.553</v>
      </c>
      <c r="R14" s="78">
        <v>688.07299999999998</v>
      </c>
      <c r="S14" s="78">
        <v>185.27799999999999</v>
      </c>
      <c r="T14" s="78">
        <v>124.702</v>
      </c>
      <c r="U14" s="78">
        <v>73.382000000000005</v>
      </c>
      <c r="V14" s="78">
        <v>426.54199999999997</v>
      </c>
      <c r="W14" s="78">
        <v>479.83699999999999</v>
      </c>
      <c r="X14" s="78">
        <v>7449.1760000000004</v>
      </c>
      <c r="Y14" s="80"/>
    </row>
    <row r="15" spans="1:25" ht="14">
      <c r="A15" s="77">
        <v>2016</v>
      </c>
      <c r="B15" s="78">
        <v>1345.1510000000001</v>
      </c>
      <c r="C15" s="78">
        <v>1208.25</v>
      </c>
      <c r="D15" s="78">
        <v>417.87700000000001</v>
      </c>
      <c r="E15" s="78">
        <v>280.14100000000002</v>
      </c>
      <c r="F15" s="78">
        <v>247.62200000000001</v>
      </c>
      <c r="G15" s="78">
        <v>262.25200000000001</v>
      </c>
      <c r="H15" s="78">
        <v>429.72399999999999</v>
      </c>
      <c r="I15" s="78">
        <v>389.95400000000001</v>
      </c>
      <c r="J15" s="78">
        <v>180.54900000000001</v>
      </c>
      <c r="K15" s="78">
        <v>91.706000000000003</v>
      </c>
      <c r="L15" s="79">
        <v>70.106999999999999</v>
      </c>
      <c r="M15" s="79">
        <v>112.211</v>
      </c>
      <c r="N15" s="79">
        <v>1302.338</v>
      </c>
      <c r="O15" s="78">
        <v>251.31899999999999</v>
      </c>
      <c r="P15" s="78">
        <v>716.48699999999997</v>
      </c>
      <c r="Q15" s="78">
        <v>152.154</v>
      </c>
      <c r="R15" s="78">
        <v>715.54899999999998</v>
      </c>
      <c r="S15" s="78">
        <v>199.273</v>
      </c>
      <c r="T15" s="78">
        <v>129.107</v>
      </c>
      <c r="U15" s="78">
        <v>76.344999999999999</v>
      </c>
      <c r="V15" s="78">
        <v>452.38600000000002</v>
      </c>
      <c r="W15" s="78">
        <v>512.60199999999998</v>
      </c>
      <c r="X15" s="78">
        <v>8268.8539999999994</v>
      </c>
      <c r="Y15" s="80"/>
    </row>
    <row r="16" spans="1:25" ht="14">
      <c r="A16" s="77">
        <v>2017</v>
      </c>
      <c r="B16" s="78">
        <v>1359.5160000000001</v>
      </c>
      <c r="C16" s="78">
        <v>1356.8910000000001</v>
      </c>
      <c r="D16" s="78">
        <v>434.50299999999999</v>
      </c>
      <c r="E16" s="78">
        <v>302.23099999999999</v>
      </c>
      <c r="F16" s="78">
        <v>281.18</v>
      </c>
      <c r="G16" s="78">
        <v>302.565</v>
      </c>
      <c r="H16" s="78">
        <v>432.96699999999998</v>
      </c>
      <c r="I16" s="78">
        <v>396.76499999999999</v>
      </c>
      <c r="J16" s="78">
        <v>192.77500000000001</v>
      </c>
      <c r="K16" s="78">
        <v>97.863</v>
      </c>
      <c r="L16" s="79">
        <v>93.826999999999998</v>
      </c>
      <c r="M16" s="79">
        <v>126.751</v>
      </c>
      <c r="N16" s="79">
        <v>1371.0930000000001</v>
      </c>
      <c r="O16" s="78">
        <v>289.10300000000001</v>
      </c>
      <c r="P16" s="78">
        <v>780.57100000000003</v>
      </c>
      <c r="Q16" s="78">
        <v>167.578</v>
      </c>
      <c r="R16" s="78">
        <v>732.88300000000004</v>
      </c>
      <c r="S16" s="78">
        <v>208.35499999999999</v>
      </c>
      <c r="T16" s="78">
        <v>129.62100000000001</v>
      </c>
      <c r="U16" s="78">
        <v>75.284000000000006</v>
      </c>
      <c r="V16" s="78">
        <v>472.38</v>
      </c>
      <c r="W16" s="78">
        <v>551.49599999999998</v>
      </c>
      <c r="X16" s="78">
        <v>8815.25</v>
      </c>
      <c r="Y16" s="80"/>
    </row>
    <row r="17" spans="1:25" ht="14">
      <c r="A17" s="77">
        <v>2018</v>
      </c>
      <c r="B17" s="78">
        <v>1384.9110000000001</v>
      </c>
      <c r="C17" s="78">
        <v>1432.192</v>
      </c>
      <c r="D17" s="78">
        <v>469.233</v>
      </c>
      <c r="E17" s="78">
        <v>288.113</v>
      </c>
      <c r="F17" s="78">
        <v>308.637</v>
      </c>
      <c r="G17" s="78">
        <v>357.74700000000001</v>
      </c>
      <c r="H17" s="78">
        <v>447.79</v>
      </c>
      <c r="I17" s="78">
        <v>401.041</v>
      </c>
      <c r="J17" s="78">
        <v>208.727</v>
      </c>
      <c r="K17" s="78">
        <v>99.355999999999995</v>
      </c>
      <c r="L17" s="79">
        <v>110.798</v>
      </c>
      <c r="M17" s="79">
        <v>143.73599999999999</v>
      </c>
      <c r="N17" s="79">
        <v>1445.1089999999999</v>
      </c>
      <c r="O17" s="78">
        <v>335.483</v>
      </c>
      <c r="P17" s="78">
        <v>789.38</v>
      </c>
      <c r="Q17" s="78">
        <v>182.09700000000001</v>
      </c>
      <c r="R17" s="78">
        <v>732.976</v>
      </c>
      <c r="S17" s="78">
        <v>207.29</v>
      </c>
      <c r="T17" s="78">
        <v>142.732</v>
      </c>
      <c r="U17" s="78">
        <v>77.936999999999998</v>
      </c>
      <c r="V17" s="78">
        <v>501.34699999999998</v>
      </c>
      <c r="W17" s="78">
        <v>590.44799999999998</v>
      </c>
      <c r="X17" s="78">
        <v>9245.6329999999998</v>
      </c>
      <c r="Y17" s="80"/>
    </row>
    <row r="18" spans="1:25" ht="14">
      <c r="A18" s="77">
        <v>2019</v>
      </c>
      <c r="B18" s="78">
        <v>1433.777</v>
      </c>
      <c r="C18" s="78">
        <v>1438.6659999999999</v>
      </c>
      <c r="D18" s="78">
        <v>498.64499999999998</v>
      </c>
      <c r="E18" s="78">
        <v>280.49700000000001</v>
      </c>
      <c r="F18" s="78">
        <v>315.142</v>
      </c>
      <c r="G18" s="78">
        <v>399.30500000000001</v>
      </c>
      <c r="H18" s="78">
        <v>478.50599999999997</v>
      </c>
      <c r="I18" s="78">
        <v>384.92700000000002</v>
      </c>
      <c r="J18" s="78">
        <v>221.72900000000001</v>
      </c>
      <c r="K18" s="78">
        <v>102.696</v>
      </c>
      <c r="L18" s="79">
        <v>123.471</v>
      </c>
      <c r="M18" s="79">
        <v>158.548</v>
      </c>
      <c r="N18" s="79">
        <v>1509.9849999999999</v>
      </c>
      <c r="O18" s="78">
        <v>341.34199999999998</v>
      </c>
      <c r="P18" s="78">
        <v>817.98099999999999</v>
      </c>
      <c r="Q18" s="78">
        <v>189.613</v>
      </c>
      <c r="R18" s="78">
        <v>715.82899999999995</v>
      </c>
      <c r="S18" s="78">
        <v>207.10499999999999</v>
      </c>
      <c r="T18" s="78">
        <v>143.73500000000001</v>
      </c>
      <c r="U18" s="78">
        <v>75.183000000000007</v>
      </c>
      <c r="V18" s="78">
        <v>509.75299999999999</v>
      </c>
      <c r="W18" s="78">
        <v>589.33799999999997</v>
      </c>
      <c r="X18" s="78">
        <v>9465.8940000000002</v>
      </c>
      <c r="Y18" s="80"/>
    </row>
    <row r="19" spans="1:25" ht="14">
      <c r="A19" s="77">
        <v>2020</v>
      </c>
      <c r="B19" s="78">
        <v>242.45699999999999</v>
      </c>
      <c r="C19" s="78">
        <v>207.696</v>
      </c>
      <c r="D19" s="78">
        <v>91.700999999999993</v>
      </c>
      <c r="E19" s="78">
        <v>53.523000000000003</v>
      </c>
      <c r="F19" s="78">
        <v>60.927</v>
      </c>
      <c r="G19" s="78">
        <v>83.971000000000004</v>
      </c>
      <c r="H19" s="78">
        <v>58.313000000000002</v>
      </c>
      <c r="I19" s="78">
        <v>44.802999999999997</v>
      </c>
      <c r="J19" s="78">
        <v>34.348999999999997</v>
      </c>
      <c r="K19" s="78">
        <v>15.103</v>
      </c>
      <c r="L19" s="79">
        <v>28.468</v>
      </c>
      <c r="M19" s="79">
        <v>26.545999999999999</v>
      </c>
      <c r="N19" s="79">
        <v>215.51400000000001</v>
      </c>
      <c r="O19" s="78">
        <v>67.606999999999999</v>
      </c>
      <c r="P19" s="78">
        <v>188.691</v>
      </c>
      <c r="Q19" s="78">
        <v>52.302</v>
      </c>
      <c r="R19" s="78">
        <v>200.791</v>
      </c>
      <c r="S19" s="78">
        <v>53.021999999999998</v>
      </c>
      <c r="T19" s="78">
        <v>34.698</v>
      </c>
      <c r="U19" s="78">
        <v>14.968999999999999</v>
      </c>
      <c r="V19" s="78">
        <v>131.83000000000001</v>
      </c>
      <c r="W19" s="78">
        <v>128.02000000000001</v>
      </c>
      <c r="X19" s="78">
        <v>1827.7170000000001</v>
      </c>
      <c r="Y19" s="80"/>
    </row>
    <row r="20" spans="1:25" ht="14">
      <c r="A20" s="77">
        <v>2021</v>
      </c>
      <c r="B20" s="78">
        <v>96.739000000000004</v>
      </c>
      <c r="C20" s="78">
        <v>6.5309999999999997</v>
      </c>
      <c r="D20" s="78">
        <v>1.8640000000000001</v>
      </c>
      <c r="E20" s="78">
        <v>2.073</v>
      </c>
      <c r="F20" s="78">
        <v>3.0979999999999999</v>
      </c>
      <c r="G20" s="78">
        <v>12.96</v>
      </c>
      <c r="H20" s="78">
        <v>15.82</v>
      </c>
      <c r="I20" s="78">
        <v>2.3420000000000001</v>
      </c>
      <c r="J20" s="78">
        <v>2.8149999999999999</v>
      </c>
      <c r="K20" s="78">
        <v>1.387</v>
      </c>
      <c r="L20" s="79">
        <v>1.29</v>
      </c>
      <c r="M20" s="79">
        <v>4.4539999999999997</v>
      </c>
      <c r="N20" s="79">
        <v>28.831</v>
      </c>
      <c r="O20" s="78">
        <v>6.9960000000000004</v>
      </c>
      <c r="P20" s="78">
        <v>16.738</v>
      </c>
      <c r="Q20" s="78">
        <v>3.278</v>
      </c>
      <c r="R20" s="78">
        <v>21.888000000000002</v>
      </c>
      <c r="S20" s="78">
        <v>3.1349999999999998</v>
      </c>
      <c r="T20" s="78">
        <v>2.9740000000000002</v>
      </c>
      <c r="U20" s="78">
        <v>1.7769999999999999</v>
      </c>
      <c r="V20" s="78">
        <v>13.474</v>
      </c>
      <c r="W20" s="78">
        <v>23.881</v>
      </c>
      <c r="X20" s="78">
        <v>246.24100000000001</v>
      </c>
      <c r="Y20" s="80"/>
    </row>
    <row r="21" spans="1:25" ht="14">
      <c r="A21" s="77">
        <v>2022</v>
      </c>
      <c r="B21" s="78">
        <v>697.62400000000002</v>
      </c>
      <c r="C21" s="78">
        <v>89.262</v>
      </c>
      <c r="D21" s="78">
        <v>79.382000000000005</v>
      </c>
      <c r="E21" s="78">
        <v>72.504000000000005</v>
      </c>
      <c r="F21" s="78">
        <v>53.719000000000001</v>
      </c>
      <c r="G21" s="78">
        <v>303.34300000000002</v>
      </c>
      <c r="H21" s="78">
        <v>295.80700000000002</v>
      </c>
      <c r="I21" s="78">
        <v>85.256</v>
      </c>
      <c r="J21" s="78">
        <v>90.84</v>
      </c>
      <c r="K21" s="78">
        <v>52.648000000000003</v>
      </c>
      <c r="L21" s="79">
        <v>69.834000000000003</v>
      </c>
      <c r="M21" s="79">
        <v>80.275999999999996</v>
      </c>
      <c r="N21" s="79">
        <v>696.29700000000003</v>
      </c>
      <c r="O21" s="78">
        <v>135.821</v>
      </c>
      <c r="P21" s="78">
        <v>326.04199999999997</v>
      </c>
      <c r="Q21" s="78">
        <v>88.004000000000005</v>
      </c>
      <c r="R21" s="78">
        <v>399.20499999999998</v>
      </c>
      <c r="S21" s="78">
        <v>85.358000000000004</v>
      </c>
      <c r="T21" s="78">
        <v>60.511000000000003</v>
      </c>
      <c r="U21" s="78">
        <v>36.314</v>
      </c>
      <c r="V21" s="78">
        <v>250.41</v>
      </c>
      <c r="W21" s="78">
        <v>320.58600000000001</v>
      </c>
      <c r="X21" s="78">
        <v>3694.3820000000001</v>
      </c>
      <c r="Y21" s="80"/>
    </row>
    <row r="22" spans="1:25" ht="14">
      <c r="A22" s="77">
        <v>2023</v>
      </c>
      <c r="B22" s="81">
        <v>1279.4769907917373</v>
      </c>
      <c r="C22" s="81">
        <v>590.71261436270333</v>
      </c>
      <c r="D22" s="81">
        <v>309.6504562128772</v>
      </c>
      <c r="E22" s="81">
        <v>268.15399785593956</v>
      </c>
      <c r="F22" s="81">
        <v>182.33127961349362</v>
      </c>
      <c r="G22" s="81">
        <v>401.32639654403147</v>
      </c>
      <c r="H22" s="81">
        <v>374.40003564889582</v>
      </c>
      <c r="I22" s="81">
        <v>190.57093424806627</v>
      </c>
      <c r="J22" s="81">
        <v>202.06288959324178</v>
      </c>
      <c r="K22" s="81">
        <v>103.67907438938497</v>
      </c>
      <c r="L22" s="81">
        <v>168.3746041859107</v>
      </c>
      <c r="M22" s="81">
        <v>159.69166759930101</v>
      </c>
      <c r="N22" s="81">
        <v>1235.6200806648005</v>
      </c>
      <c r="O22" s="81">
        <v>287.83482280635207</v>
      </c>
      <c r="P22" s="81">
        <v>678.47013931773392</v>
      </c>
      <c r="Q22" s="81">
        <v>157.98750704328236</v>
      </c>
      <c r="R22" s="81">
        <v>608.63889415650942</v>
      </c>
      <c r="S22" s="81">
        <v>148.38833362019642</v>
      </c>
      <c r="T22" s="81">
        <v>108.97533435765156</v>
      </c>
      <c r="U22" s="81">
        <v>64.107361510007337</v>
      </c>
      <c r="V22" s="81">
        <v>433.84947498501106</v>
      </c>
      <c r="W22" s="81">
        <v>561.44765144666212</v>
      </c>
      <c r="X22" s="82">
        <v>7316.9713352889876</v>
      </c>
      <c r="Y22" s="80"/>
    </row>
    <row r="23" spans="1:25" ht="14">
      <c r="A23" s="77">
        <v>2024</v>
      </c>
      <c r="B23" s="81">
        <v>1428.6403475779771</v>
      </c>
      <c r="C23" s="81">
        <v>1301.2989936749375</v>
      </c>
      <c r="D23" s="81">
        <v>421.57091554621047</v>
      </c>
      <c r="E23" s="81">
        <v>330.50000898579782</v>
      </c>
      <c r="F23" s="81">
        <v>270.00380000000001</v>
      </c>
      <c r="G23" s="81">
        <v>456.50032638316497</v>
      </c>
      <c r="H23" s="81">
        <v>446.59567650000002</v>
      </c>
      <c r="I23" s="81">
        <v>288.10070383971703</v>
      </c>
      <c r="J23" s="81">
        <v>255.42153558576396</v>
      </c>
      <c r="K23" s="81">
        <v>118.13282760910847</v>
      </c>
      <c r="L23" s="81">
        <v>201.65099754578426</v>
      </c>
      <c r="M23" s="81">
        <v>181.53941999999998</v>
      </c>
      <c r="N23" s="81">
        <v>1531.8174760803738</v>
      </c>
      <c r="O23" s="81">
        <v>337.55027513428917</v>
      </c>
      <c r="P23" s="81">
        <v>797.8068725080725</v>
      </c>
      <c r="Q23" s="81">
        <v>178.5559581714908</v>
      </c>
      <c r="R23" s="81">
        <v>692.36842510845224</v>
      </c>
      <c r="S23" s="81">
        <v>179.11263769104883</v>
      </c>
      <c r="T23" s="81">
        <v>125.92375331068504</v>
      </c>
      <c r="U23" s="81">
        <v>72.705851818981344</v>
      </c>
      <c r="V23" s="81">
        <v>475.13651414482121</v>
      </c>
      <c r="W23" s="81">
        <v>651.06850000000009</v>
      </c>
      <c r="X23" s="82">
        <v>9250.5606561363038</v>
      </c>
      <c r="Y23" s="80"/>
    </row>
    <row r="24" spans="1:25" ht="14">
      <c r="A24" s="77">
        <v>2025</v>
      </c>
      <c r="B24" s="81">
        <v>1517.5227347881116</v>
      </c>
      <c r="C24" s="81">
        <v>1496.9768905805572</v>
      </c>
      <c r="D24" s="81">
        <v>523.00364677363291</v>
      </c>
      <c r="E24" s="81">
        <v>359.39180332835821</v>
      </c>
      <c r="F24" s="81">
        <v>308.67279887837168</v>
      </c>
      <c r="G24" s="81">
        <v>508.08589098981037</v>
      </c>
      <c r="H24" s="81">
        <v>484.70662676012154</v>
      </c>
      <c r="I24" s="81">
        <v>341.8829348138695</v>
      </c>
      <c r="J24" s="81">
        <v>282.58951505983771</v>
      </c>
      <c r="K24" s="81">
        <v>128.04730075613301</v>
      </c>
      <c r="L24" s="81">
        <v>222.18158864557967</v>
      </c>
      <c r="M24" s="81">
        <v>198.12494252361455</v>
      </c>
      <c r="N24" s="81">
        <v>1701.1739682591558</v>
      </c>
      <c r="O24" s="81">
        <v>390.33758614838422</v>
      </c>
      <c r="P24" s="81">
        <v>871.73224391641361</v>
      </c>
      <c r="Q24" s="81">
        <v>194.24324197267592</v>
      </c>
      <c r="R24" s="81">
        <v>727.35000726003568</v>
      </c>
      <c r="S24" s="81">
        <v>198.44325675296656</v>
      </c>
      <c r="T24" s="81">
        <v>140.15726832326783</v>
      </c>
      <c r="U24" s="81">
        <v>79.138376645246154</v>
      </c>
      <c r="V24" s="81">
        <v>519.54493833114714</v>
      </c>
      <c r="W24" s="81">
        <v>706.36536332125775</v>
      </c>
      <c r="X24" s="82">
        <v>10242.140016269392</v>
      </c>
      <c r="Y24" s="80"/>
    </row>
    <row r="25" spans="1:25" ht="14">
      <c r="A25" s="77">
        <v>2026</v>
      </c>
      <c r="B25" s="81">
        <v>1575.9431212823233</v>
      </c>
      <c r="C25" s="81">
        <v>1647.437478252768</v>
      </c>
      <c r="D25" s="81">
        <v>568.81570639193421</v>
      </c>
      <c r="E25" s="81">
        <v>384.23523399838894</v>
      </c>
      <c r="F25" s="81">
        <v>330.12937330601966</v>
      </c>
      <c r="G25" s="81">
        <v>561.74570230967743</v>
      </c>
      <c r="H25" s="81">
        <v>504.40005669566489</v>
      </c>
      <c r="I25" s="81">
        <v>381.41747471765456</v>
      </c>
      <c r="J25" s="81">
        <v>310.89435336110154</v>
      </c>
      <c r="K25" s="81">
        <v>138.07408051337788</v>
      </c>
      <c r="L25" s="81">
        <v>240.3337155351324</v>
      </c>
      <c r="M25" s="81">
        <v>216.64475683901961</v>
      </c>
      <c r="N25" s="81">
        <v>1837.1725832957952</v>
      </c>
      <c r="O25" s="81">
        <v>438.42247882624434</v>
      </c>
      <c r="P25" s="81">
        <v>926.00011398069273</v>
      </c>
      <c r="Q25" s="81">
        <v>206.09062893985063</v>
      </c>
      <c r="R25" s="81">
        <v>750.53234370202347</v>
      </c>
      <c r="S25" s="81">
        <v>208.18926885258068</v>
      </c>
      <c r="T25" s="81">
        <v>152.32779827346508</v>
      </c>
      <c r="U25" s="81">
        <v>85.359522464893999</v>
      </c>
      <c r="V25" s="81">
        <v>555.61343916456872</v>
      </c>
      <c r="W25" s="81">
        <v>759.47935955663706</v>
      </c>
      <c r="X25" s="82">
        <v>10987.494152597865</v>
      </c>
      <c r="Y25" s="80"/>
    </row>
    <row r="26" spans="1:25" ht="14">
      <c r="A26" s="77">
        <v>2027</v>
      </c>
      <c r="B26" s="81">
        <v>1618.8759527002521</v>
      </c>
      <c r="C26" s="81">
        <v>1791.7101042723061</v>
      </c>
      <c r="D26" s="81">
        <v>599.82599648825203</v>
      </c>
      <c r="E26" s="81">
        <v>402.87927374053191</v>
      </c>
      <c r="F26" s="81">
        <v>346.57331014930242</v>
      </c>
      <c r="G26" s="81">
        <v>608.32360104140355</v>
      </c>
      <c r="H26" s="81">
        <v>518.09264926844821</v>
      </c>
      <c r="I26" s="81">
        <v>416.09497208139527</v>
      </c>
      <c r="J26" s="81">
        <v>340.36234255826389</v>
      </c>
      <c r="K26" s="81">
        <v>146.65711707543142</v>
      </c>
      <c r="L26" s="81">
        <v>258.77207278188831</v>
      </c>
      <c r="M26" s="81">
        <v>233.72661945198803</v>
      </c>
      <c r="N26" s="81">
        <v>1961.0453704023464</v>
      </c>
      <c r="O26" s="81">
        <v>464.56368004648454</v>
      </c>
      <c r="P26" s="81">
        <v>967.42965236162127</v>
      </c>
      <c r="Q26" s="81">
        <v>217.9345381203841</v>
      </c>
      <c r="R26" s="81">
        <v>773.68462062781975</v>
      </c>
      <c r="S26" s="81">
        <v>214.70728797372001</v>
      </c>
      <c r="T26" s="81">
        <v>160.13998664790995</v>
      </c>
      <c r="U26" s="81">
        <v>90.544831653021106</v>
      </c>
      <c r="V26" s="81">
        <v>582.98304233230215</v>
      </c>
      <c r="W26" s="81">
        <v>801.44207892539885</v>
      </c>
      <c r="X26" s="82">
        <v>11602.663327483058</v>
      </c>
      <c r="Y26" s="80"/>
    </row>
    <row r="27" spans="1:25" ht="14">
      <c r="A27" s="77">
        <v>2028</v>
      </c>
      <c r="B27" s="81">
        <v>1655.8848468225112</v>
      </c>
      <c r="C27" s="81">
        <v>1888.0219184127968</v>
      </c>
      <c r="D27" s="81">
        <v>620.95998623404148</v>
      </c>
      <c r="E27" s="81">
        <v>417.89824519348798</v>
      </c>
      <c r="F27" s="81">
        <v>357.17250616657913</v>
      </c>
      <c r="G27" s="81">
        <v>646.84905793492749</v>
      </c>
      <c r="H27" s="81">
        <v>532.1569449940672</v>
      </c>
      <c r="I27" s="81">
        <v>434.08604126625386</v>
      </c>
      <c r="J27" s="81">
        <v>364.05509092952121</v>
      </c>
      <c r="K27" s="81">
        <v>155.06158191487492</v>
      </c>
      <c r="L27" s="81">
        <v>278.62501731283777</v>
      </c>
      <c r="M27" s="81">
        <v>250.06042454346809</v>
      </c>
      <c r="N27" s="81">
        <v>2063.1576320389527</v>
      </c>
      <c r="O27" s="81">
        <v>485.01851168613393</v>
      </c>
      <c r="P27" s="81">
        <v>1009.9381978759283</v>
      </c>
      <c r="Q27" s="81">
        <v>227.61476345754139</v>
      </c>
      <c r="R27" s="81">
        <v>797.55109452506804</v>
      </c>
      <c r="S27" s="81">
        <v>220.12541190970634</v>
      </c>
      <c r="T27" s="81">
        <v>165.43140799550864</v>
      </c>
      <c r="U27" s="81">
        <v>93.422165455131193</v>
      </c>
      <c r="V27" s="81">
        <v>602.14776423352998</v>
      </c>
      <c r="W27" s="81">
        <v>835.31644055565118</v>
      </c>
      <c r="X27" s="82">
        <v>12086.509950497497</v>
      </c>
      <c r="Y27" s="80"/>
    </row>
    <row r="28" spans="1:25" ht="1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5" ht="14">
      <c r="A29" s="104" t="s">
        <v>11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6"/>
    </row>
    <row r="30" spans="1:25" ht="14">
      <c r="A30" s="77">
        <v>2015</v>
      </c>
      <c r="B30" s="88">
        <f>B14/B13*100-100</f>
        <v>5.3952303059712676</v>
      </c>
      <c r="C30" s="85">
        <f t="shared" ref="C30:X43" si="0">C14/C13*100-100</f>
        <v>21.256139691194093</v>
      </c>
      <c r="D30" s="85">
        <f t="shared" si="0"/>
        <v>2.4870090562011882</v>
      </c>
      <c r="E30" s="85">
        <f t="shared" si="0"/>
        <v>11.812626287516622</v>
      </c>
      <c r="F30" s="85">
        <f t="shared" si="0"/>
        <v>8.160416490727826</v>
      </c>
      <c r="G30" s="85">
        <f t="shared" ref="G30" si="1">G14/G13*100-100</f>
        <v>17.840758028566</v>
      </c>
      <c r="H30" s="85">
        <f t="shared" si="0"/>
        <v>6.7725644116276129</v>
      </c>
      <c r="I30" s="85">
        <f t="shared" si="0"/>
        <v>4.288268101701334</v>
      </c>
      <c r="J30" s="85">
        <f t="shared" si="0"/>
        <v>1.6524977891386925</v>
      </c>
      <c r="K30" s="85">
        <f t="shared" si="0"/>
        <v>1.743731428869296</v>
      </c>
      <c r="L30" s="85">
        <f t="shared" si="0"/>
        <v>18.762057217912414</v>
      </c>
      <c r="M30" s="85">
        <f t="shared" si="0"/>
        <v>16.579959564081065</v>
      </c>
      <c r="N30" s="85">
        <f t="shared" si="0"/>
        <v>6.3139452548854251</v>
      </c>
      <c r="O30" s="85">
        <f t="shared" ref="O30" si="2">O14/O13*100-100</f>
        <v>12.228357336741325</v>
      </c>
      <c r="P30" s="85">
        <f t="shared" si="0"/>
        <v>10.123071280934724</v>
      </c>
      <c r="Q30" s="85">
        <f t="shared" si="0"/>
        <v>1.0234158108464868</v>
      </c>
      <c r="R30" s="85">
        <f t="shared" si="0"/>
        <v>4.7010023144379289</v>
      </c>
      <c r="S30" s="85">
        <f t="shared" si="0"/>
        <v>0.84638286986384514</v>
      </c>
      <c r="T30" s="85">
        <f t="shared" si="0"/>
        <v>0.95856474360012101</v>
      </c>
      <c r="U30" s="85">
        <f t="shared" ref="U30" si="3">U14/U13*100-100</f>
        <v>-1.1304078360571737</v>
      </c>
      <c r="V30" s="85">
        <f t="shared" ref="V30" si="4">V14/V13*100-100</f>
        <v>-0.51150477567729524</v>
      </c>
      <c r="W30" s="85">
        <f t="shared" si="0"/>
        <v>3.4539484322480689</v>
      </c>
      <c r="X30" s="85">
        <f t="shared" si="0"/>
        <v>7.6199293126125553</v>
      </c>
    </row>
    <row r="31" spans="1:25" ht="14">
      <c r="A31" s="77">
        <v>2016</v>
      </c>
      <c r="B31" s="88">
        <f t="shared" ref="B31:R43" si="5">B15/B14*100-100</f>
        <v>2.5387888517402075</v>
      </c>
      <c r="C31" s="85">
        <f t="shared" si="5"/>
        <v>17.088245725903505</v>
      </c>
      <c r="D31" s="85">
        <f t="shared" si="5"/>
        <v>22.188758249437868</v>
      </c>
      <c r="E31" s="85">
        <f t="shared" si="5"/>
        <v>23.475949735321478</v>
      </c>
      <c r="F31" s="85">
        <f t="shared" si="5"/>
        <v>13.729975014697231</v>
      </c>
      <c r="G31" s="85">
        <f t="shared" ref="G31" si="6">G15/G14*100-100</f>
        <v>11.219396345161314</v>
      </c>
      <c r="H31" s="85">
        <f t="shared" si="5"/>
        <v>11.009674377752802</v>
      </c>
      <c r="I31" s="85">
        <f t="shared" si="5"/>
        <v>14.459730371509664</v>
      </c>
      <c r="J31" s="85">
        <f t="shared" si="5"/>
        <v>14.651028404147908</v>
      </c>
      <c r="K31" s="85">
        <f t="shared" si="5"/>
        <v>17.466376328935596</v>
      </c>
      <c r="L31" s="85">
        <f t="shared" si="5"/>
        <v>21.149858298195895</v>
      </c>
      <c r="M31" s="85">
        <f t="shared" si="5"/>
        <v>18.660180828001913</v>
      </c>
      <c r="N31" s="85">
        <f t="shared" si="5"/>
        <v>14.280975751869306</v>
      </c>
      <c r="O31" s="85">
        <f t="shared" ref="O31" si="7">O15/O14*100-100</f>
        <v>22.302896992053107</v>
      </c>
      <c r="P31" s="85">
        <f t="shared" si="5"/>
        <v>15.829761918233871</v>
      </c>
      <c r="Q31" s="85">
        <f t="shared" si="5"/>
        <v>7.4890676990244032</v>
      </c>
      <c r="R31" s="85">
        <f t="shared" si="5"/>
        <v>3.993180956090427</v>
      </c>
      <c r="S31" s="85">
        <f t="shared" si="0"/>
        <v>7.5535141786936322</v>
      </c>
      <c r="T31" s="85">
        <f t="shared" si="0"/>
        <v>3.5324212923609934</v>
      </c>
      <c r="U31" s="85">
        <f t="shared" ref="U31" si="8">U15/U14*100-100</f>
        <v>4.0377749311820281</v>
      </c>
      <c r="V31" s="85">
        <f t="shared" ref="V31" si="9">V15/V14*100-100</f>
        <v>6.0589578517473228</v>
      </c>
      <c r="W31" s="85">
        <f t="shared" si="0"/>
        <v>6.828360464074251</v>
      </c>
      <c r="X31" s="85">
        <f t="shared" si="0"/>
        <v>11.003606304912111</v>
      </c>
    </row>
    <row r="32" spans="1:25" ht="14">
      <c r="A32" s="77">
        <v>2017</v>
      </c>
      <c r="B32" s="88">
        <f t="shared" si="5"/>
        <v>1.0679098480393776</v>
      </c>
      <c r="C32" s="85">
        <f t="shared" si="0"/>
        <v>12.302172563625092</v>
      </c>
      <c r="D32" s="85">
        <f t="shared" si="0"/>
        <v>3.9786827224278909</v>
      </c>
      <c r="E32" s="85">
        <f t="shared" si="0"/>
        <v>7.8853148949992828</v>
      </c>
      <c r="F32" s="85">
        <f t="shared" si="0"/>
        <v>13.552107647947281</v>
      </c>
      <c r="G32" s="85">
        <f t="shared" ref="G32" si="10">G16/G15*100-100</f>
        <v>15.37185607736069</v>
      </c>
      <c r="H32" s="85">
        <f t="shared" si="0"/>
        <v>0.75467043963102753</v>
      </c>
      <c r="I32" s="85">
        <f t="shared" si="0"/>
        <v>1.7466162675597587</v>
      </c>
      <c r="J32" s="85">
        <f t="shared" si="0"/>
        <v>6.7715689369644849</v>
      </c>
      <c r="K32" s="85">
        <f t="shared" si="0"/>
        <v>6.7138464222624492</v>
      </c>
      <c r="L32" s="85">
        <f t="shared" si="0"/>
        <v>33.833996605189213</v>
      </c>
      <c r="M32" s="85">
        <f t="shared" si="0"/>
        <v>12.957731416706039</v>
      </c>
      <c r="N32" s="85">
        <f t="shared" si="0"/>
        <v>5.2793514433273145</v>
      </c>
      <c r="O32" s="85">
        <f t="shared" ref="O32" si="11">O16/O15*100-100</f>
        <v>15.034279143240269</v>
      </c>
      <c r="P32" s="85">
        <f t="shared" si="0"/>
        <v>8.9441957774530465</v>
      </c>
      <c r="Q32" s="85">
        <f t="shared" si="0"/>
        <v>10.137097940244757</v>
      </c>
      <c r="R32" s="85">
        <f t="shared" si="0"/>
        <v>2.4224756096367912</v>
      </c>
      <c r="S32" s="85">
        <f t="shared" si="0"/>
        <v>4.5575667551549941</v>
      </c>
      <c r="T32" s="85">
        <f t="shared" si="0"/>
        <v>0.39811938934373359</v>
      </c>
      <c r="U32" s="85">
        <f t="shared" ref="U32" si="12">U16/U15*100-100</f>
        <v>-1.3897439256008823</v>
      </c>
      <c r="V32" s="85">
        <f t="shared" ref="V32" si="13">V16/V15*100-100</f>
        <v>4.4196770014987266</v>
      </c>
      <c r="W32" s="85">
        <f t="shared" si="0"/>
        <v>7.5875630606201412</v>
      </c>
      <c r="X32" s="85">
        <f t="shared" si="0"/>
        <v>6.6078806083648374</v>
      </c>
    </row>
    <row r="33" spans="1:24" ht="14">
      <c r="A33" s="77">
        <v>2018</v>
      </c>
      <c r="B33" s="88">
        <f t="shared" si="5"/>
        <v>1.8679441801346996</v>
      </c>
      <c r="C33" s="85">
        <f t="shared" si="0"/>
        <v>5.5495246117779544</v>
      </c>
      <c r="D33" s="85">
        <f t="shared" si="0"/>
        <v>7.9930403242325099</v>
      </c>
      <c r="E33" s="85">
        <f t="shared" si="0"/>
        <v>-4.6712613861582639</v>
      </c>
      <c r="F33" s="85">
        <f t="shared" si="0"/>
        <v>9.7649192687957935</v>
      </c>
      <c r="G33" s="85">
        <f t="shared" ref="G33" si="14">G17/G16*100-100</f>
        <v>18.238064548113627</v>
      </c>
      <c r="H33" s="85">
        <f t="shared" si="0"/>
        <v>3.4235865550954259</v>
      </c>
      <c r="I33" s="85">
        <f t="shared" si="0"/>
        <v>1.0777160283795126</v>
      </c>
      <c r="J33" s="85">
        <f t="shared" si="0"/>
        <v>8.2749319154454639</v>
      </c>
      <c r="K33" s="85">
        <f t="shared" si="0"/>
        <v>1.5256021172455263</v>
      </c>
      <c r="L33" s="85">
        <f t="shared" si="0"/>
        <v>18.0875440971149</v>
      </c>
      <c r="M33" s="85">
        <f t="shared" si="0"/>
        <v>13.400288755118297</v>
      </c>
      <c r="N33" s="85">
        <f t="shared" si="0"/>
        <v>5.3983209016456044</v>
      </c>
      <c r="O33" s="85">
        <f t="shared" ref="O33" si="15">O17/O16*100-100</f>
        <v>16.042725257088293</v>
      </c>
      <c r="P33" s="85">
        <f t="shared" si="0"/>
        <v>1.1285328304535938</v>
      </c>
      <c r="Q33" s="85">
        <f t="shared" si="0"/>
        <v>8.6640251106947233</v>
      </c>
      <c r="R33" s="85">
        <f t="shared" si="0"/>
        <v>1.2689610756424941E-2</v>
      </c>
      <c r="S33" s="85">
        <f t="shared" si="0"/>
        <v>-0.51114684072855709</v>
      </c>
      <c r="T33" s="85">
        <f t="shared" si="0"/>
        <v>10.114873361569494</v>
      </c>
      <c r="U33" s="85">
        <f t="shared" ref="U33" si="16">U17/U16*100-100</f>
        <v>3.5239891610435023</v>
      </c>
      <c r="V33" s="85">
        <f t="shared" ref="V33" si="17">V17/V16*100-100</f>
        <v>6.1321393793132444</v>
      </c>
      <c r="W33" s="85">
        <f t="shared" si="0"/>
        <v>7.062970538317586</v>
      </c>
      <c r="X33" s="85">
        <f t="shared" si="0"/>
        <v>4.8822551827798435</v>
      </c>
    </row>
    <row r="34" spans="1:24" ht="14">
      <c r="A34" s="77">
        <v>2019</v>
      </c>
      <c r="B34" s="88">
        <f t="shared" si="5"/>
        <v>3.5284577853739449</v>
      </c>
      <c r="C34" s="85">
        <f t="shared" si="0"/>
        <v>0.4520343641076181</v>
      </c>
      <c r="D34" s="85">
        <f t="shared" si="0"/>
        <v>6.2681013483706352</v>
      </c>
      <c r="E34" s="85">
        <f t="shared" si="0"/>
        <v>-2.6434072742292045</v>
      </c>
      <c r="F34" s="85">
        <f t="shared" si="0"/>
        <v>2.1076539753820782</v>
      </c>
      <c r="G34" s="85">
        <f t="shared" ref="G34" si="18">G18/G17*100-100</f>
        <v>11.61658937740917</v>
      </c>
      <c r="H34" s="85">
        <f t="shared" si="0"/>
        <v>6.8594653743942331</v>
      </c>
      <c r="I34" s="85">
        <f t="shared" si="0"/>
        <v>-4.0180430429806364</v>
      </c>
      <c r="J34" s="85">
        <f t="shared" si="0"/>
        <v>6.2291893238536602</v>
      </c>
      <c r="K34" s="85">
        <f t="shared" si="0"/>
        <v>3.3616490196867801</v>
      </c>
      <c r="L34" s="85">
        <f t="shared" si="0"/>
        <v>11.437932092637055</v>
      </c>
      <c r="M34" s="85">
        <f t="shared" si="0"/>
        <v>10.305003617743651</v>
      </c>
      <c r="N34" s="85">
        <f t="shared" si="0"/>
        <v>4.4893499383091466</v>
      </c>
      <c r="O34" s="85">
        <f t="shared" ref="O34" si="19">O18/O17*100-100</f>
        <v>1.7464372263274157</v>
      </c>
      <c r="P34" s="85">
        <f t="shared" si="0"/>
        <v>3.6232232891636471</v>
      </c>
      <c r="Q34" s="85">
        <f t="shared" si="0"/>
        <v>4.1274705239515299</v>
      </c>
      <c r="R34" s="85">
        <f t="shared" si="0"/>
        <v>-2.339367182554426</v>
      </c>
      <c r="S34" s="85">
        <f t="shared" si="0"/>
        <v>-8.9246948719193142E-2</v>
      </c>
      <c r="T34" s="85">
        <f t="shared" si="0"/>
        <v>0.70271557884709068</v>
      </c>
      <c r="U34" s="85">
        <f t="shared" ref="U34" si="20">U18/U17*100-100</f>
        <v>-3.5336233111358979</v>
      </c>
      <c r="V34" s="85">
        <f t="shared" ref="V34" si="21">V18/V17*100-100</f>
        <v>1.676683015955021</v>
      </c>
      <c r="W34" s="85">
        <f t="shared" si="0"/>
        <v>-0.18799284611007749</v>
      </c>
      <c r="X34" s="85">
        <f t="shared" si="0"/>
        <v>2.3823247148140041</v>
      </c>
    </row>
    <row r="35" spans="1:24" ht="14">
      <c r="A35" s="77">
        <v>2020</v>
      </c>
      <c r="B35" s="88">
        <f t="shared" si="5"/>
        <v>-83.089629698342208</v>
      </c>
      <c r="C35" s="85">
        <f t="shared" si="0"/>
        <v>-85.563292661396048</v>
      </c>
      <c r="D35" s="85">
        <f t="shared" si="0"/>
        <v>-81.609962999729262</v>
      </c>
      <c r="E35" s="85">
        <f t="shared" si="0"/>
        <v>-80.918512497459858</v>
      </c>
      <c r="F35" s="85">
        <f t="shared" si="0"/>
        <v>-80.666810517163697</v>
      </c>
      <c r="G35" s="85">
        <f t="shared" ref="G35" si="22">G19/G18*100-100</f>
        <v>-78.970711611424846</v>
      </c>
      <c r="H35" s="85">
        <f t="shared" si="0"/>
        <v>-87.81352793904361</v>
      </c>
      <c r="I35" s="85">
        <f t="shared" si="0"/>
        <v>-88.36065020120698</v>
      </c>
      <c r="J35" s="85">
        <f t="shared" si="0"/>
        <v>-84.508566763932549</v>
      </c>
      <c r="K35" s="85">
        <f t="shared" si="0"/>
        <v>-85.29348757497857</v>
      </c>
      <c r="L35" s="85">
        <f t="shared" si="0"/>
        <v>-76.943573794656231</v>
      </c>
      <c r="M35" s="85">
        <f t="shared" si="0"/>
        <v>-83.256805510003289</v>
      </c>
      <c r="N35" s="85">
        <f t="shared" si="0"/>
        <v>-85.727407888157828</v>
      </c>
      <c r="O35" s="85">
        <f t="shared" ref="O35" si="23">O19/O18*100-100</f>
        <v>-80.193764611445417</v>
      </c>
      <c r="P35" s="85">
        <f t="shared" si="0"/>
        <v>-76.932104779939877</v>
      </c>
      <c r="Q35" s="85">
        <f t="shared" si="0"/>
        <v>-72.41644823930848</v>
      </c>
      <c r="R35" s="85">
        <f t="shared" si="0"/>
        <v>-71.949865121418668</v>
      </c>
      <c r="S35" s="85">
        <f t="shared" si="0"/>
        <v>-74.398493517780835</v>
      </c>
      <c r="T35" s="85">
        <f t="shared" si="0"/>
        <v>-75.859741886109859</v>
      </c>
      <c r="U35" s="85">
        <f t="shared" ref="U35" si="24">U19/U18*100-100</f>
        <v>-80.089913943311657</v>
      </c>
      <c r="V35" s="85">
        <f t="shared" ref="V35" si="25">V19/V18*100-100</f>
        <v>-74.138455291091958</v>
      </c>
      <c r="W35" s="85">
        <f t="shared" si="0"/>
        <v>-78.277321333428347</v>
      </c>
      <c r="X35" s="85">
        <f t="shared" si="0"/>
        <v>-80.691554331793697</v>
      </c>
    </row>
    <row r="36" spans="1:24" ht="14">
      <c r="A36" s="77">
        <v>2021</v>
      </c>
      <c r="B36" s="88">
        <f t="shared" si="5"/>
        <v>-60.100553912652551</v>
      </c>
      <c r="C36" s="85">
        <f t="shared" si="0"/>
        <v>-96.855500346660506</v>
      </c>
      <c r="D36" s="85">
        <f t="shared" si="0"/>
        <v>-97.967306790547539</v>
      </c>
      <c r="E36" s="85">
        <f t="shared" si="0"/>
        <v>-96.126898716439655</v>
      </c>
      <c r="F36" s="85">
        <f t="shared" si="0"/>
        <v>-94.915226418500822</v>
      </c>
      <c r="G36" s="85">
        <f t="shared" ref="G36" si="26">G20/G19*100-100</f>
        <v>-84.566100201259957</v>
      </c>
      <c r="H36" s="85">
        <f t="shared" si="0"/>
        <v>-72.87054344657281</v>
      </c>
      <c r="I36" s="85">
        <f t="shared" si="0"/>
        <v>-94.772671472892441</v>
      </c>
      <c r="J36" s="85">
        <f t="shared" si="0"/>
        <v>-91.804710471920572</v>
      </c>
      <c r="K36" s="85">
        <f t="shared" si="0"/>
        <v>-90.816394093888633</v>
      </c>
      <c r="L36" s="85">
        <f t="shared" si="0"/>
        <v>-95.468596318673605</v>
      </c>
      <c r="M36" s="85">
        <f t="shared" si="0"/>
        <v>-83.221577638815646</v>
      </c>
      <c r="N36" s="85">
        <f t="shared" si="0"/>
        <v>-86.622214798110562</v>
      </c>
      <c r="O36" s="85">
        <f t="shared" ref="O36" si="27">O20/O19*100-100</f>
        <v>-89.651959116659512</v>
      </c>
      <c r="P36" s="85">
        <f t="shared" si="0"/>
        <v>-91.129412637592679</v>
      </c>
      <c r="Q36" s="85">
        <f t="shared" si="0"/>
        <v>-93.732553248441747</v>
      </c>
      <c r="R36" s="85">
        <f t="shared" si="0"/>
        <v>-89.099113008053152</v>
      </c>
      <c r="S36" s="85">
        <f t="shared" si="0"/>
        <v>-94.087359963788614</v>
      </c>
      <c r="T36" s="85">
        <f t="shared" si="0"/>
        <v>-91.428900801198921</v>
      </c>
      <c r="U36" s="85">
        <f t="shared" ref="U36" si="28">U20/U19*100-100</f>
        <v>-88.128799519005952</v>
      </c>
      <c r="V36" s="85">
        <f t="shared" ref="V36" si="29">V20/V19*100-100</f>
        <v>-89.77926116968824</v>
      </c>
      <c r="W36" s="85">
        <f t="shared" si="0"/>
        <v>-81.345883455710052</v>
      </c>
      <c r="X36" s="85">
        <f t="shared" si="0"/>
        <v>-86.527400029654473</v>
      </c>
    </row>
    <row r="37" spans="1:24" ht="14">
      <c r="A37" s="77">
        <v>2022</v>
      </c>
      <c r="B37" s="88">
        <f t="shared" si="5"/>
        <v>621.1403880544558</v>
      </c>
      <c r="C37" s="85">
        <f t="shared" si="0"/>
        <v>1266.7432246210383</v>
      </c>
      <c r="D37" s="85">
        <f t="shared" si="0"/>
        <v>4158.6909871244634</v>
      </c>
      <c r="E37" s="85">
        <f t="shared" si="0"/>
        <v>3397.5397973950799</v>
      </c>
      <c r="F37" s="85">
        <f t="shared" si="0"/>
        <v>1633.9896707553262</v>
      </c>
      <c r="G37" s="85">
        <f t="shared" ref="G37" si="30">G21/G20*100-100</f>
        <v>2240.6095679012346</v>
      </c>
      <c r="H37" s="85">
        <f t="shared" si="0"/>
        <v>1769.8293299620734</v>
      </c>
      <c r="I37" s="85">
        <f t="shared" si="0"/>
        <v>3540.3074295473948</v>
      </c>
      <c r="J37" s="85">
        <f t="shared" si="0"/>
        <v>3126.9982238010662</v>
      </c>
      <c r="K37" s="85">
        <f t="shared" si="0"/>
        <v>3695.8183129055519</v>
      </c>
      <c r="L37" s="85">
        <f t="shared" si="0"/>
        <v>5313.4883720930229</v>
      </c>
      <c r="M37" s="85">
        <f t="shared" si="0"/>
        <v>1702.3349797934441</v>
      </c>
      <c r="N37" s="85">
        <f t="shared" si="0"/>
        <v>2315.0983316568972</v>
      </c>
      <c r="O37" s="85">
        <f t="shared" ref="O37" si="31">O21/O20*100-100</f>
        <v>1841.409376786735</v>
      </c>
      <c r="P37" s="85">
        <f t="shared" si="0"/>
        <v>1847.914924124746</v>
      </c>
      <c r="Q37" s="85">
        <f t="shared" si="0"/>
        <v>2584.6857840146431</v>
      </c>
      <c r="R37" s="85">
        <f t="shared" si="0"/>
        <v>1723.8532529239762</v>
      </c>
      <c r="S37" s="85">
        <f t="shared" si="0"/>
        <v>2622.7432216905904</v>
      </c>
      <c r="T37" s="85">
        <f t="shared" si="0"/>
        <v>1934.6671149966376</v>
      </c>
      <c r="U37" s="85">
        <f t="shared" ref="U37" si="32">U21/U20*100-100</f>
        <v>1943.556555993247</v>
      </c>
      <c r="V37" s="85">
        <f t="shared" ref="V37" si="33">V21/V20*100-100</f>
        <v>1758.4681609024788</v>
      </c>
      <c r="W37" s="85">
        <f t="shared" si="0"/>
        <v>1242.4312214731376</v>
      </c>
      <c r="X37" s="85">
        <f t="shared" si="0"/>
        <v>1400.3114834653854</v>
      </c>
    </row>
    <row r="38" spans="1:24" ht="14">
      <c r="A38" s="77">
        <v>2023</v>
      </c>
      <c r="B38" s="97">
        <f t="shared" si="5"/>
        <v>83.40495607830826</v>
      </c>
      <c r="C38" s="86">
        <f t="shared" si="0"/>
        <v>561.77389523280158</v>
      </c>
      <c r="D38" s="86">
        <f t="shared" si="0"/>
        <v>290.07641053749865</v>
      </c>
      <c r="E38" s="86">
        <f t="shared" si="0"/>
        <v>269.84717788803312</v>
      </c>
      <c r="F38" s="86">
        <f t="shared" si="0"/>
        <v>239.41674196000224</v>
      </c>
      <c r="G38" s="86">
        <f t="shared" ref="G38" si="34">G22/G21*100-100</f>
        <v>32.301189262330581</v>
      </c>
      <c r="H38" s="86">
        <f t="shared" si="0"/>
        <v>26.569024955087556</v>
      </c>
      <c r="I38" s="86">
        <f t="shared" si="0"/>
        <v>123.52788571838494</v>
      </c>
      <c r="J38" s="86">
        <f t="shared" si="0"/>
        <v>122.4382316085885</v>
      </c>
      <c r="K38" s="86">
        <f t="shared" si="0"/>
        <v>96.928799554370471</v>
      </c>
      <c r="L38" s="86">
        <f t="shared" si="0"/>
        <v>141.10691666797072</v>
      </c>
      <c r="M38" s="86">
        <f t="shared" si="0"/>
        <v>98.928281926479912</v>
      </c>
      <c r="N38" s="86">
        <f t="shared" si="0"/>
        <v>77.455896070900849</v>
      </c>
      <c r="O38" s="86">
        <f t="shared" ref="O38" si="35">O22/O21*100-100</f>
        <v>111.92217904915447</v>
      </c>
      <c r="P38" s="86">
        <f t="shared" si="0"/>
        <v>108.0928651271106</v>
      </c>
      <c r="Q38" s="86">
        <f t="shared" si="0"/>
        <v>79.523097862918007</v>
      </c>
      <c r="R38" s="86">
        <f t="shared" si="0"/>
        <v>52.462743241319487</v>
      </c>
      <c r="S38" s="86">
        <f t="shared" si="0"/>
        <v>73.842327163471992</v>
      </c>
      <c r="T38" s="86">
        <f t="shared" si="0"/>
        <v>80.091775640216753</v>
      </c>
      <c r="U38" s="86">
        <f t="shared" ref="U38" si="36">U22/U21*100-100</f>
        <v>76.536216087479573</v>
      </c>
      <c r="V38" s="86">
        <f t="shared" ref="V38" si="37">V22/V21*100-100</f>
        <v>73.255650726812462</v>
      </c>
      <c r="W38" s="86">
        <f t="shared" si="0"/>
        <v>75.131681185910196</v>
      </c>
      <c r="X38" s="86">
        <f t="shared" si="0"/>
        <v>98.056707056524942</v>
      </c>
    </row>
    <row r="39" spans="1:24" ht="14">
      <c r="A39" s="77">
        <v>2024</v>
      </c>
      <c r="B39" s="97">
        <f t="shared" si="5"/>
        <v>11.658150780338602</v>
      </c>
      <c r="C39" s="86">
        <f t="shared" si="0"/>
        <v>120.29307687611478</v>
      </c>
      <c r="D39" s="86">
        <f t="shared" si="0"/>
        <v>36.144128674039678</v>
      </c>
      <c r="E39" s="86">
        <f t="shared" si="0"/>
        <v>23.250077055853708</v>
      </c>
      <c r="F39" s="86">
        <f t="shared" si="0"/>
        <v>48.08419080497589</v>
      </c>
      <c r="G39" s="86">
        <f t="shared" ref="G39" si="38">G23/G22*100-100</f>
        <v>13.747894560202468</v>
      </c>
      <c r="H39" s="86">
        <f t="shared" si="0"/>
        <v>19.283021895544834</v>
      </c>
      <c r="I39" s="86">
        <f t="shared" si="0"/>
        <v>51.177673015285876</v>
      </c>
      <c r="J39" s="86">
        <f t="shared" si="0"/>
        <v>26.406949885718561</v>
      </c>
      <c r="K39" s="86">
        <f t="shared" si="0"/>
        <v>13.940858659134932</v>
      </c>
      <c r="L39" s="86">
        <f t="shared" si="0"/>
        <v>19.763309033903624</v>
      </c>
      <c r="M39" s="86">
        <f t="shared" si="0"/>
        <v>13.681210002465136</v>
      </c>
      <c r="N39" s="86">
        <f t="shared" si="0"/>
        <v>23.971558899901524</v>
      </c>
      <c r="O39" s="86">
        <f t="shared" ref="O39" si="39">O23/O22*100-100</f>
        <v>17.272216003337576</v>
      </c>
      <c r="P39" s="86">
        <f t="shared" si="0"/>
        <v>17.589091438916228</v>
      </c>
      <c r="Q39" s="86">
        <f t="shared" si="0"/>
        <v>13.019036449871635</v>
      </c>
      <c r="R39" s="86">
        <f t="shared" si="0"/>
        <v>13.756848560915685</v>
      </c>
      <c r="S39" s="86">
        <f t="shared" si="0"/>
        <v>20.705336680639604</v>
      </c>
      <c r="T39" s="86">
        <f t="shared" si="0"/>
        <v>15.552527599878346</v>
      </c>
      <c r="U39" s="86">
        <f t="shared" ref="U39" si="40">U23/U22*100-100</f>
        <v>13.412641085894265</v>
      </c>
      <c r="V39" s="86">
        <f t="shared" ref="V39" si="41">V23/V22*100-100</f>
        <v>9.5164432690016696</v>
      </c>
      <c r="W39" s="86">
        <f t="shared" si="0"/>
        <v>15.962458534186609</v>
      </c>
      <c r="X39" s="86">
        <f t="shared" si="0"/>
        <v>26.426088503611012</v>
      </c>
    </row>
    <row r="40" spans="1:24" ht="14">
      <c r="A40" s="77">
        <v>2025</v>
      </c>
      <c r="B40" s="97">
        <f t="shared" si="5"/>
        <v>6.2214669605838822</v>
      </c>
      <c r="C40" s="86">
        <f t="shared" si="0"/>
        <v>15.03712043555916</v>
      </c>
      <c r="D40" s="86">
        <f t="shared" si="0"/>
        <v>24.060656816422139</v>
      </c>
      <c r="E40" s="86">
        <f t="shared" si="0"/>
        <v>8.7418437388913759</v>
      </c>
      <c r="F40" s="86">
        <f t="shared" si="0"/>
        <v>14.321649872472776</v>
      </c>
      <c r="G40" s="86">
        <f t="shared" ref="G40" si="42">G24/G23*100-100</f>
        <v>11.300225131350047</v>
      </c>
      <c r="H40" s="86">
        <f t="shared" si="0"/>
        <v>8.5336585787841841</v>
      </c>
      <c r="I40" s="86">
        <f t="shared" si="0"/>
        <v>18.66785823753969</v>
      </c>
      <c r="J40" s="86">
        <f t="shared" si="0"/>
        <v>10.636526560600615</v>
      </c>
      <c r="K40" s="86">
        <f t="shared" si="0"/>
        <v>8.3926486377103373</v>
      </c>
      <c r="L40" s="86">
        <f t="shared" si="0"/>
        <v>10.181249460535895</v>
      </c>
      <c r="M40" s="86">
        <f t="shared" si="0"/>
        <v>9.1360446803314517</v>
      </c>
      <c r="N40" s="86">
        <f t="shared" si="0"/>
        <v>11.055918529675779</v>
      </c>
      <c r="O40" s="86">
        <f t="shared" ref="O40" si="43">O24/O23*100-100</f>
        <v>15.638355202967745</v>
      </c>
      <c r="P40" s="86">
        <f t="shared" si="0"/>
        <v>9.2660735267849077</v>
      </c>
      <c r="Q40" s="86">
        <f t="shared" si="0"/>
        <v>8.7856400659106271</v>
      </c>
      <c r="R40" s="86">
        <f t="shared" si="0"/>
        <v>5.0524519725323955</v>
      </c>
      <c r="S40" s="86">
        <f t="shared" si="0"/>
        <v>10.792437268028564</v>
      </c>
      <c r="T40" s="86">
        <f t="shared" si="0"/>
        <v>11.303280468034643</v>
      </c>
      <c r="U40" s="86">
        <f t="shared" ref="U40" si="44">U24/U23*100-100</f>
        <v>8.847327505742058</v>
      </c>
      <c r="V40" s="86">
        <f t="shared" ref="V40" si="45">V24/V23*100-100</f>
        <v>9.3464557793994913</v>
      </c>
      <c r="W40" s="86">
        <f t="shared" si="0"/>
        <v>8.4932481484294868</v>
      </c>
      <c r="X40" s="86">
        <f t="shared" si="0"/>
        <v>10.719127164204153</v>
      </c>
    </row>
    <row r="41" spans="1:24" ht="14">
      <c r="A41" s="77">
        <v>2026</v>
      </c>
      <c r="B41" s="97">
        <f t="shared" si="5"/>
        <v>3.8497206766637788</v>
      </c>
      <c r="C41" s="86">
        <f t="shared" si="0"/>
        <v>10.050962617990649</v>
      </c>
      <c r="D41" s="86">
        <f t="shared" si="0"/>
        <v>8.7594149488081428</v>
      </c>
      <c r="E41" s="86">
        <f t="shared" si="0"/>
        <v>6.9126314067136718</v>
      </c>
      <c r="F41" s="86">
        <f t="shared" si="0"/>
        <v>6.9512359059868487</v>
      </c>
      <c r="G41" s="86">
        <f t="shared" ref="G41" si="46">G25/G24*100-100</f>
        <v>10.561169336021422</v>
      </c>
      <c r="H41" s="86">
        <f t="shared" si="0"/>
        <v>4.0629586740289199</v>
      </c>
      <c r="I41" s="86">
        <f t="shared" si="0"/>
        <v>11.563765218439087</v>
      </c>
      <c r="J41" s="86">
        <f t="shared" si="0"/>
        <v>10.016237968089641</v>
      </c>
      <c r="K41" s="86">
        <f t="shared" si="0"/>
        <v>7.8305280142850791</v>
      </c>
      <c r="L41" s="86">
        <f t="shared" si="0"/>
        <v>8.1699509847815079</v>
      </c>
      <c r="M41" s="86">
        <f t="shared" si="0"/>
        <v>9.3475430602069025</v>
      </c>
      <c r="N41" s="86">
        <f t="shared" si="0"/>
        <v>7.9943978437319743</v>
      </c>
      <c r="O41" s="86">
        <f t="shared" ref="O41" si="47">O25/O24*100-100</f>
        <v>12.318796442928502</v>
      </c>
      <c r="P41" s="86">
        <f t="shared" si="0"/>
        <v>6.2252911307342487</v>
      </c>
      <c r="Q41" s="86">
        <f t="shared" si="0"/>
        <v>6.0992531049503924</v>
      </c>
      <c r="R41" s="86">
        <f t="shared" si="0"/>
        <v>3.1872325854943995</v>
      </c>
      <c r="S41" s="86">
        <f t="shared" si="0"/>
        <v>4.9112336992868961</v>
      </c>
      <c r="T41" s="86">
        <f t="shared" si="0"/>
        <v>8.6834811321567287</v>
      </c>
      <c r="U41" s="86">
        <f t="shared" ref="U41" si="48">U25/U24*100-100</f>
        <v>7.8610986014224125</v>
      </c>
      <c r="V41" s="86">
        <f t="shared" ref="V41" si="49">V25/V24*100-100</f>
        <v>6.9423255184197785</v>
      </c>
      <c r="W41" s="86">
        <f t="shared" si="0"/>
        <v>7.5193375826983839</v>
      </c>
      <c r="X41" s="86">
        <f t="shared" si="0"/>
        <v>7.2773281281499465</v>
      </c>
    </row>
    <row r="42" spans="1:24" ht="14">
      <c r="A42" s="77">
        <v>2027</v>
      </c>
      <c r="B42" s="97">
        <f t="shared" si="5"/>
        <v>2.7242627502314321</v>
      </c>
      <c r="C42" s="86">
        <f t="shared" si="0"/>
        <v>8.7573961333300616</v>
      </c>
      <c r="D42" s="86">
        <f t="shared" si="0"/>
        <v>5.4517288724356376</v>
      </c>
      <c r="E42" s="86">
        <f t="shared" si="0"/>
        <v>4.8522462524145169</v>
      </c>
      <c r="F42" s="86">
        <f t="shared" si="0"/>
        <v>4.981058388900081</v>
      </c>
      <c r="G42" s="86">
        <f t="shared" ref="G42" si="50">G26/G25*100-100</f>
        <v>8.2916341932329942</v>
      </c>
      <c r="H42" s="86">
        <f t="shared" si="0"/>
        <v>2.7146294674278693</v>
      </c>
      <c r="I42" s="86">
        <f t="shared" si="0"/>
        <v>9.0917432111391463</v>
      </c>
      <c r="J42" s="86">
        <f t="shared" si="0"/>
        <v>9.4784575141303691</v>
      </c>
      <c r="K42" s="86">
        <f t="shared" si="0"/>
        <v>6.2162547308956704</v>
      </c>
      <c r="L42" s="86">
        <f t="shared" si="0"/>
        <v>7.6719811058139129</v>
      </c>
      <c r="M42" s="86">
        <f t="shared" si="0"/>
        <v>7.8847339128826945</v>
      </c>
      <c r="N42" s="86">
        <f t="shared" si="0"/>
        <v>6.7425776017367696</v>
      </c>
      <c r="O42" s="86">
        <f t="shared" ref="O42" si="51">O26/O25*100-100</f>
        <v>5.9625595134232441</v>
      </c>
      <c r="P42" s="86">
        <f t="shared" si="0"/>
        <v>4.4740316718570483</v>
      </c>
      <c r="Q42" s="86">
        <f t="shared" si="0"/>
        <v>5.7469421300035037</v>
      </c>
      <c r="R42" s="86">
        <f t="shared" si="0"/>
        <v>3.0847807053320224</v>
      </c>
      <c r="S42" s="86">
        <f t="shared" si="0"/>
        <v>3.1308141659091717</v>
      </c>
      <c r="T42" s="86">
        <f t="shared" si="0"/>
        <v>5.1285375768512722</v>
      </c>
      <c r="U42" s="86">
        <f t="shared" ref="U42" si="52">U26/U25*100-100</f>
        <v>6.0746698650518738</v>
      </c>
      <c r="V42" s="86">
        <f t="shared" ref="V42" si="53">V26/V25*100-100</f>
        <v>4.9260153262107735</v>
      </c>
      <c r="W42" s="86">
        <f t="shared" si="0"/>
        <v>5.5251954961960337</v>
      </c>
      <c r="X42" s="86">
        <f t="shared" si="0"/>
        <v>5.5988123073516647</v>
      </c>
    </row>
    <row r="43" spans="1:24" ht="14">
      <c r="A43" s="77">
        <v>2028</v>
      </c>
      <c r="B43" s="97">
        <f t="shared" si="5"/>
        <v>2.2860858523797987</v>
      </c>
      <c r="C43" s="86">
        <f t="shared" si="0"/>
        <v>5.375412791993341</v>
      </c>
      <c r="D43" s="86">
        <f t="shared" si="0"/>
        <v>3.5233534174111725</v>
      </c>
      <c r="E43" s="86">
        <f t="shared" si="0"/>
        <v>3.7279086892488777</v>
      </c>
      <c r="F43" s="86">
        <f t="shared" si="0"/>
        <v>3.0582839782759379</v>
      </c>
      <c r="G43" s="86">
        <f t="shared" ref="G43" si="54">G27/G26*100-100</f>
        <v>6.3330531361221745</v>
      </c>
      <c r="H43" s="86">
        <f t="shared" si="0"/>
        <v>2.7146294674278693</v>
      </c>
      <c r="I43" s="86">
        <f t="shared" si="0"/>
        <v>4.3237891327702016</v>
      </c>
      <c r="J43" s="86">
        <f t="shared" si="0"/>
        <v>6.9610369329273141</v>
      </c>
      <c r="K43" s="86">
        <f t="shared" si="0"/>
        <v>5.7306900660816638</v>
      </c>
      <c r="L43" s="86">
        <f t="shared" si="0"/>
        <v>7.6719811058139129</v>
      </c>
      <c r="M43" s="86">
        <f t="shared" si="0"/>
        <v>6.9884231114870232</v>
      </c>
      <c r="N43" s="86">
        <f t="shared" si="0"/>
        <v>5.2070320849158236</v>
      </c>
      <c r="O43" s="86">
        <f t="shared" ref="O43" si="55">O27/O26*100-100</f>
        <v>4.4030199772833356</v>
      </c>
      <c r="P43" s="86">
        <f t="shared" si="0"/>
        <v>4.3939676037981741</v>
      </c>
      <c r="Q43" s="86">
        <f t="shared" si="0"/>
        <v>4.4418041402001478</v>
      </c>
      <c r="R43" s="86">
        <f t="shared" si="0"/>
        <v>3.0847807053320224</v>
      </c>
      <c r="S43" s="86">
        <f t="shared" si="0"/>
        <v>2.5234932577833575</v>
      </c>
      <c r="T43" s="86">
        <f t="shared" si="0"/>
        <v>3.3042474015141607</v>
      </c>
      <c r="U43" s="86">
        <f t="shared" ref="U43" si="56">U27/U26*100-100</f>
        <v>3.177800156652097</v>
      </c>
      <c r="V43" s="86">
        <f t="shared" ref="V43" si="57">V27/V26*100-100</f>
        <v>3.2873549502498065</v>
      </c>
      <c r="W43" s="86">
        <f t="shared" si="0"/>
        <v>4.2266762029356215</v>
      </c>
      <c r="X43" s="86">
        <f t="shared" si="0"/>
        <v>4.1701341266048786</v>
      </c>
    </row>
    <row r="44" spans="1:24" ht="14">
      <c r="A44" s="83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spans="1:24" ht="14">
      <c r="A45" s="107" t="s">
        <v>12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9"/>
    </row>
    <row r="46" spans="1:24" ht="14">
      <c r="A46" s="77" t="s">
        <v>13</v>
      </c>
      <c r="B46" s="88">
        <f>(B12/B7)^(1/5)*100-100</f>
        <v>1.6915007047885382</v>
      </c>
      <c r="C46" s="88">
        <f t="shared" ref="C46:X46" si="58">(C12/C7)^(1/5)*100-100</f>
        <v>15.25866987990787</v>
      </c>
      <c r="D46" s="88">
        <f t="shared" si="58"/>
        <v>-6.199856017364084</v>
      </c>
      <c r="E46" s="88">
        <f t="shared" si="58"/>
        <v>-2.2499811370254434</v>
      </c>
      <c r="F46" s="88">
        <f t="shared" si="58"/>
        <v>6.8111238198214892</v>
      </c>
      <c r="G46" s="88">
        <f t="shared" ref="G46" si="59">(G12/G7)^(1/5)*100-100</f>
        <v>10.196979529329695</v>
      </c>
      <c r="H46" s="88">
        <f t="shared" si="58"/>
        <v>7.6131545619372929</v>
      </c>
      <c r="I46" s="88">
        <f t="shared" si="58"/>
        <v>11.170717842232918</v>
      </c>
      <c r="J46" s="88">
        <f t="shared" si="58"/>
        <v>9.0979727990361425</v>
      </c>
      <c r="K46" s="88">
        <f t="shared" si="58"/>
        <v>1.898862994824583</v>
      </c>
      <c r="L46" s="88">
        <f t="shared" si="58"/>
        <v>4.8755761913995599</v>
      </c>
      <c r="M46" s="88">
        <f t="shared" si="58"/>
        <v>7.3545306518889504</v>
      </c>
      <c r="N46" s="88">
        <f t="shared" si="58"/>
        <v>7.9482069285535175</v>
      </c>
      <c r="O46" s="88">
        <f t="shared" ref="O46" si="60">(O12/O7)^(1/5)*100-100</f>
        <v>8.7226412378085882</v>
      </c>
      <c r="P46" s="88">
        <f t="shared" si="58"/>
        <v>2.2084540948344511</v>
      </c>
      <c r="Q46" s="88">
        <f t="shared" si="58"/>
        <v>0.15406576248264514</v>
      </c>
      <c r="R46" s="88">
        <f t="shared" si="58"/>
        <v>-0.82063822393511998</v>
      </c>
      <c r="S46" s="88">
        <f t="shared" si="58"/>
        <v>0.50445277377848186</v>
      </c>
      <c r="T46" s="88">
        <f t="shared" si="58"/>
        <v>4.1730839306860332</v>
      </c>
      <c r="U46" s="88">
        <f t="shared" ref="U46" si="61">(U12/U7)^(1/5)*100-100</f>
        <v>3.0202811938869303</v>
      </c>
      <c r="V46" s="88">
        <f t="shared" ref="V46" si="62">(V12/V7)^(1/5)*100-100</f>
        <v>0.36188536437680341</v>
      </c>
      <c r="W46" s="88">
        <f t="shared" si="58"/>
        <v>1.811505658002261</v>
      </c>
      <c r="X46" s="88">
        <f t="shared" si="58"/>
        <v>3.0601829329016823</v>
      </c>
    </row>
    <row r="47" spans="1:24" ht="14">
      <c r="A47" s="77" t="s">
        <v>14</v>
      </c>
      <c r="B47" s="88">
        <f>(B17/B12)^(1/5)*100-100</f>
        <v>2.8863511081568873</v>
      </c>
      <c r="C47" s="88">
        <f t="shared" ref="C47:X47" si="63">(C17/C12)^(1/5)*100-100</f>
        <v>14.722600453968269</v>
      </c>
      <c r="D47" s="88">
        <f t="shared" si="63"/>
        <v>7.2421864037525552</v>
      </c>
      <c r="E47" s="88">
        <f t="shared" si="63"/>
        <v>7.6938380390909202</v>
      </c>
      <c r="F47" s="88">
        <f t="shared" si="63"/>
        <v>11.044540284608132</v>
      </c>
      <c r="G47" s="88">
        <f t="shared" ref="G47" si="64">(G17/G12)^(1/5)*100-100</f>
        <v>15.131506451787331</v>
      </c>
      <c r="H47" s="88">
        <f t="shared" si="63"/>
        <v>6.0963572968456106</v>
      </c>
      <c r="I47" s="88">
        <f t="shared" si="63"/>
        <v>7.3448641453746006</v>
      </c>
      <c r="J47" s="88">
        <f t="shared" si="63"/>
        <v>7.2955617295760646</v>
      </c>
      <c r="K47" s="88">
        <f t="shared" si="63"/>
        <v>4.8148584682500655</v>
      </c>
      <c r="L47" s="88">
        <f t="shared" si="63"/>
        <v>21.727556723793711</v>
      </c>
      <c r="M47" s="88">
        <f t="shared" si="63"/>
        <v>14.347972107381196</v>
      </c>
      <c r="N47" s="88">
        <f t="shared" si="63"/>
        <v>8.1847421439804577</v>
      </c>
      <c r="O47" s="88">
        <f t="shared" ref="O47" si="65">(O17/O12)^(1/5)*100-100</f>
        <v>15.334443513309239</v>
      </c>
      <c r="P47" s="88">
        <f t="shared" si="63"/>
        <v>8.8647375306293981</v>
      </c>
      <c r="Q47" s="88">
        <f t="shared" si="63"/>
        <v>5.9672304560382372</v>
      </c>
      <c r="R47" s="88">
        <f t="shared" si="63"/>
        <v>1.8703894542082509</v>
      </c>
      <c r="S47" s="88">
        <f t="shared" si="63"/>
        <v>4.0348613605852677</v>
      </c>
      <c r="T47" s="88">
        <f t="shared" si="63"/>
        <v>4.4488800710841048</v>
      </c>
      <c r="U47" s="88">
        <f t="shared" ref="U47" si="66">(U17/U12)^(1/5)*100-100</f>
        <v>1.6941101291492799</v>
      </c>
      <c r="V47" s="88">
        <f t="shared" ref="V47" si="67">(V17/V12)^(1/5)*100-100</f>
        <v>4.0815443363551935</v>
      </c>
      <c r="W47" s="88">
        <f t="shared" si="63"/>
        <v>5.932480851619502</v>
      </c>
      <c r="X47" s="88">
        <f t="shared" si="63"/>
        <v>7.3637219807997809</v>
      </c>
    </row>
    <row r="48" spans="1:24" ht="14">
      <c r="A48" s="77" t="s">
        <v>15</v>
      </c>
      <c r="B48" s="89">
        <f>(B22/B17)^(1/5)*100-100</f>
        <v>-1.5712152570052496</v>
      </c>
      <c r="C48" s="89">
        <f t="shared" ref="C48:X48" si="68">(C22/C17)^(1/5)*100-100</f>
        <v>-16.232606858528584</v>
      </c>
      <c r="D48" s="89">
        <f t="shared" si="68"/>
        <v>-7.9769474579229325</v>
      </c>
      <c r="E48" s="89">
        <f t="shared" si="68"/>
        <v>-1.4255677672089035</v>
      </c>
      <c r="F48" s="89">
        <f t="shared" si="68"/>
        <v>-9.9916836268445195</v>
      </c>
      <c r="G48" s="89">
        <f t="shared" ref="G48" si="69">(G22/G17)^(1/5)*100-100</f>
        <v>2.3256106382011126</v>
      </c>
      <c r="H48" s="89">
        <f t="shared" si="68"/>
        <v>-3.5166668990356271</v>
      </c>
      <c r="I48" s="89">
        <f t="shared" si="68"/>
        <v>-13.826530713395172</v>
      </c>
      <c r="J48" s="89">
        <f t="shared" si="68"/>
        <v>-0.64686266627045086</v>
      </c>
      <c r="K48" s="89">
        <f t="shared" si="68"/>
        <v>0.85545720581204421</v>
      </c>
      <c r="L48" s="89">
        <f t="shared" si="68"/>
        <v>8.7298861645821688</v>
      </c>
      <c r="M48" s="89">
        <f t="shared" si="68"/>
        <v>2.1276503606588477</v>
      </c>
      <c r="N48" s="89">
        <f t="shared" si="68"/>
        <v>-3.0836900107447462</v>
      </c>
      <c r="O48" s="89">
        <f t="shared" ref="O48" si="70">(O22/O17)^(1/5)*100-100</f>
        <v>-3.0172346583359086</v>
      </c>
      <c r="P48" s="89">
        <f t="shared" si="68"/>
        <v>-2.982758101565139</v>
      </c>
      <c r="Q48" s="89">
        <f t="shared" si="68"/>
        <v>-2.8005089178499389</v>
      </c>
      <c r="R48" s="89">
        <f t="shared" si="68"/>
        <v>-3.6494962914854057</v>
      </c>
      <c r="S48" s="89">
        <f t="shared" si="68"/>
        <v>-6.4671255559445626</v>
      </c>
      <c r="T48" s="89">
        <f t="shared" si="68"/>
        <v>-5.2538935681977676</v>
      </c>
      <c r="U48" s="89">
        <f t="shared" ref="U48" si="71">(U22/U17)^(1/5)*100-100</f>
        <v>-3.8314996675531034</v>
      </c>
      <c r="V48" s="89">
        <f t="shared" ref="V48" si="72">(V22/V17)^(1/5)*100-100</f>
        <v>-2.8505981152808175</v>
      </c>
      <c r="W48" s="89">
        <f t="shared" si="68"/>
        <v>-1.0022047357727502</v>
      </c>
      <c r="X48" s="89">
        <f t="shared" si="68"/>
        <v>-4.5713147071299858</v>
      </c>
    </row>
    <row r="49" spans="1:24" ht="14">
      <c r="A49" s="77" t="s">
        <v>16</v>
      </c>
      <c r="B49" s="89">
        <f>(B27/B22)^(1/5)*100-100</f>
        <v>5.2930074140969481</v>
      </c>
      <c r="C49" s="89">
        <f t="shared" ref="C49:X49" si="73">(C27/C22)^(1/5)*100-100</f>
        <v>26.161300555041691</v>
      </c>
      <c r="D49" s="89">
        <f t="shared" si="73"/>
        <v>14.931315675326346</v>
      </c>
      <c r="E49" s="89">
        <f t="shared" si="73"/>
        <v>9.2791364033663797</v>
      </c>
      <c r="F49" s="89">
        <f t="shared" si="73"/>
        <v>14.394032152228959</v>
      </c>
      <c r="G49" s="89">
        <f t="shared" ref="G49" si="74">(G27/G22)^(1/5)*100-100</f>
        <v>10.017315808471409</v>
      </c>
      <c r="H49" s="89">
        <f t="shared" si="73"/>
        <v>7.2854360255363702</v>
      </c>
      <c r="I49" s="89">
        <f t="shared" si="73"/>
        <v>17.897292455805072</v>
      </c>
      <c r="J49" s="89">
        <f t="shared" si="73"/>
        <v>12.495748548815428</v>
      </c>
      <c r="K49" s="89">
        <f t="shared" si="73"/>
        <v>8.383362323812122</v>
      </c>
      <c r="L49" s="89">
        <f t="shared" si="73"/>
        <v>10.598364335493812</v>
      </c>
      <c r="M49" s="89">
        <f t="shared" si="73"/>
        <v>9.3836828571216131</v>
      </c>
      <c r="N49" s="89">
        <f t="shared" si="73"/>
        <v>10.797379943249723</v>
      </c>
      <c r="O49" s="89">
        <f t="shared" ref="O49" si="75">(O27/O22)^(1/5)*100-100</f>
        <v>11.000004402963384</v>
      </c>
      <c r="P49" s="89">
        <f t="shared" si="73"/>
        <v>8.2811381477452102</v>
      </c>
      <c r="Q49" s="89">
        <f t="shared" si="73"/>
        <v>7.5760357740391413</v>
      </c>
      <c r="R49" s="89">
        <f t="shared" si="73"/>
        <v>5.5552315346761389</v>
      </c>
      <c r="S49" s="89">
        <f t="shared" si="73"/>
        <v>8.2066831301130065</v>
      </c>
      <c r="T49" s="89">
        <f t="shared" si="73"/>
        <v>8.7071102710170294</v>
      </c>
      <c r="U49" s="89">
        <f t="shared" ref="U49" si="76">(U27/U22)^(1/5)*100-100</f>
        <v>7.8222537403043475</v>
      </c>
      <c r="V49" s="89">
        <f t="shared" ref="V49" si="77">(V27/V22)^(1/5)*100-100</f>
        <v>6.7757917378777393</v>
      </c>
      <c r="W49" s="89">
        <f t="shared" si="73"/>
        <v>8.2700536394781494</v>
      </c>
      <c r="X49" s="89">
        <f t="shared" si="73"/>
        <v>10.558951675857031</v>
      </c>
    </row>
    <row r="50" spans="1:24" ht="13.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</row>
    <row r="51" spans="1:24" ht="14">
      <c r="A51" s="13" t="s">
        <v>59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</row>
    <row r="52" spans="1:24" ht="14">
      <c r="A52" s="92" t="s">
        <v>17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spans="1:24" ht="14">
      <c r="A53" s="92" t="s">
        <v>43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spans="1:24" ht="14">
      <c r="A54" s="93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spans="1:24" ht="14">
      <c r="A55" s="93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spans="1:24" ht="14">
      <c r="A56" s="65"/>
      <c r="B56" s="87"/>
      <c r="C56" s="87"/>
      <c r="D56" s="87"/>
      <c r="E56" s="87"/>
      <c r="F56" s="87"/>
      <c r="G56" s="87"/>
      <c r="H56" s="87"/>
      <c r="I56" s="94"/>
      <c r="J56" s="94"/>
      <c r="K56" s="94"/>
      <c r="L56" s="94"/>
      <c r="M56" s="94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spans="1:24" ht="14">
      <c r="A57" s="63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</row>
  </sheetData>
  <mergeCells count="2">
    <mergeCell ref="A29:X29"/>
    <mergeCell ref="A45:X45"/>
  </mergeCells>
  <phoneticPr fontId="2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3013-7EBD-4232-A400-EB106820F535}">
  <dimension ref="A1:AO8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8" sqref="E18"/>
    </sheetView>
  </sheetViews>
  <sheetFormatPr defaultRowHeight="13.5"/>
  <cols>
    <col min="1" max="1" width="16.5" style="2" customWidth="1"/>
    <col min="2" max="8" width="14.5" style="36" customWidth="1"/>
    <col min="9" max="11" width="10.5" style="35" customWidth="1"/>
    <col min="12" max="41" width="8.7109375" style="35"/>
  </cols>
  <sheetData>
    <row r="1" spans="1:12" ht="75.650000000000006" customHeight="1">
      <c r="A1" s="34"/>
      <c r="B1" s="1"/>
      <c r="C1" s="35"/>
      <c r="D1" s="35"/>
      <c r="E1" s="35"/>
      <c r="F1" s="35"/>
      <c r="G1" s="35"/>
      <c r="H1" s="35"/>
    </row>
    <row r="2" spans="1:12" s="35" customFormat="1">
      <c r="A2" s="54"/>
      <c r="B2" s="36"/>
      <c r="C2" s="36"/>
      <c r="D2" s="36"/>
      <c r="E2" s="36"/>
      <c r="F2" s="36"/>
      <c r="G2" s="36"/>
      <c r="H2" s="36"/>
    </row>
    <row r="3" spans="1:12" ht="23">
      <c r="A3" s="53" t="s">
        <v>44</v>
      </c>
      <c r="B3" s="52" t="s">
        <v>45</v>
      </c>
      <c r="C3" s="52"/>
      <c r="D3" s="51"/>
      <c r="E3" s="51"/>
      <c r="F3" s="51"/>
      <c r="G3" s="51"/>
      <c r="H3" s="51"/>
    </row>
    <row r="4" spans="1:12">
      <c r="A4" s="34"/>
      <c r="B4" s="50"/>
      <c r="C4" s="50"/>
      <c r="D4" s="50"/>
      <c r="E4" s="50"/>
      <c r="F4" s="50"/>
      <c r="G4" s="50"/>
      <c r="H4" s="50"/>
    </row>
    <row r="5" spans="1:12">
      <c r="A5" s="28"/>
      <c r="B5" s="55" t="s">
        <v>46</v>
      </c>
      <c r="C5" s="55" t="s">
        <v>47</v>
      </c>
      <c r="D5" s="55" t="s">
        <v>48</v>
      </c>
      <c r="E5" s="55" t="s">
        <v>49</v>
      </c>
      <c r="F5" s="55" t="s">
        <v>50</v>
      </c>
      <c r="G5" s="55" t="s">
        <v>51</v>
      </c>
      <c r="H5" s="55" t="s">
        <v>42</v>
      </c>
    </row>
    <row r="6" spans="1:12">
      <c r="A6" s="26"/>
      <c r="B6" s="56" t="s">
        <v>9</v>
      </c>
      <c r="C6" s="56" t="s">
        <v>9</v>
      </c>
      <c r="D6" s="56" t="s">
        <v>9</v>
      </c>
      <c r="E6" s="56" t="s">
        <v>9</v>
      </c>
      <c r="F6" s="56" t="s">
        <v>9</v>
      </c>
      <c r="G6" s="56" t="s">
        <v>9</v>
      </c>
      <c r="H6" s="56" t="s">
        <v>9</v>
      </c>
    </row>
    <row r="7" spans="1:12" ht="14">
      <c r="A7" s="17">
        <v>2008</v>
      </c>
      <c r="B7" s="58">
        <v>2457.5819999999999</v>
      </c>
      <c r="C7" s="58">
        <v>1532.1869999999999</v>
      </c>
      <c r="D7" s="58">
        <v>814.65700000000004</v>
      </c>
      <c r="E7" s="58">
        <v>310.98200000000003</v>
      </c>
      <c r="F7" s="58">
        <v>195.376</v>
      </c>
      <c r="G7" s="58">
        <v>263.56700000000001</v>
      </c>
      <c r="H7" s="58">
        <v>5574.3509999999997</v>
      </c>
    </row>
    <row r="8" spans="1:12" ht="14">
      <c r="A8" s="17">
        <v>2009</v>
      </c>
      <c r="B8" s="58">
        <v>2396.136</v>
      </c>
      <c r="C8" s="58">
        <v>1701.154</v>
      </c>
      <c r="D8" s="58">
        <v>690.01400000000001</v>
      </c>
      <c r="E8" s="58">
        <v>340.32499999999999</v>
      </c>
      <c r="F8" s="58">
        <v>186.99700000000001</v>
      </c>
      <c r="G8" s="58">
        <v>242.124</v>
      </c>
      <c r="H8" s="58">
        <v>5556.75</v>
      </c>
    </row>
    <row r="9" spans="1:12" ht="14">
      <c r="A9" s="17">
        <v>2010</v>
      </c>
      <c r="B9" s="58">
        <v>2510.8589999999999</v>
      </c>
      <c r="C9" s="58">
        <v>1747.338</v>
      </c>
      <c r="D9" s="58">
        <v>801.05200000000002</v>
      </c>
      <c r="E9" s="58">
        <v>365.46300000000002</v>
      </c>
      <c r="F9" s="58">
        <v>194.57599999999999</v>
      </c>
      <c r="G9" s="58">
        <v>251.666</v>
      </c>
      <c r="H9" s="58">
        <v>5870.9539999999997</v>
      </c>
    </row>
    <row r="10" spans="1:12" ht="14">
      <c r="A10" s="17">
        <v>2011</v>
      </c>
      <c r="B10" s="58">
        <v>2403.433</v>
      </c>
      <c r="C10" s="58">
        <v>1769.376</v>
      </c>
      <c r="D10" s="58">
        <v>836.29399999999998</v>
      </c>
      <c r="E10" s="58">
        <v>370.46300000000002</v>
      </c>
      <c r="F10" s="58">
        <v>216.791</v>
      </c>
      <c r="G10" s="58">
        <v>275.33199999999999</v>
      </c>
      <c r="H10" s="58">
        <v>5871.69</v>
      </c>
    </row>
    <row r="11" spans="1:12" ht="14">
      <c r="A11" s="17">
        <v>2012</v>
      </c>
      <c r="B11" s="58">
        <v>2543.502</v>
      </c>
      <c r="C11" s="58">
        <v>1884.722</v>
      </c>
      <c r="D11" s="58">
        <v>855.20500000000004</v>
      </c>
      <c r="E11" s="58">
        <v>370.89499999999998</v>
      </c>
      <c r="F11" s="58">
        <v>235.98</v>
      </c>
      <c r="G11" s="58">
        <v>276.19499999999999</v>
      </c>
      <c r="H11" s="58">
        <v>6166.4989999999998</v>
      </c>
    </row>
    <row r="12" spans="1:12" ht="14">
      <c r="A12" s="17">
        <v>2013</v>
      </c>
      <c r="B12" s="58">
        <v>2725.7649999999999</v>
      </c>
      <c r="C12" s="58">
        <v>2041.0170000000001</v>
      </c>
      <c r="D12" s="58">
        <v>831.99400000000003</v>
      </c>
      <c r="E12" s="58">
        <v>372.755</v>
      </c>
      <c r="F12" s="58">
        <v>226.102</v>
      </c>
      <c r="G12" s="58">
        <v>283.46800000000002</v>
      </c>
      <c r="H12" s="58">
        <v>6481.1019999999999</v>
      </c>
    </row>
    <row r="13" spans="1:12" ht="14">
      <c r="A13" s="17">
        <v>2014</v>
      </c>
      <c r="B13" s="58">
        <v>2925.3870000000002</v>
      </c>
      <c r="C13" s="58">
        <v>2215.866</v>
      </c>
      <c r="D13" s="58">
        <v>851.50300000000004</v>
      </c>
      <c r="E13" s="60">
        <v>380.01499999999999</v>
      </c>
      <c r="F13" s="58">
        <v>254.81700000000001</v>
      </c>
      <c r="G13" s="58">
        <v>294.15499999999997</v>
      </c>
      <c r="H13" s="58">
        <v>6921.7439999999997</v>
      </c>
    </row>
    <row r="14" spans="1:12" ht="14">
      <c r="A14" s="17">
        <v>2015</v>
      </c>
      <c r="B14" s="58">
        <v>3197.9839999999999</v>
      </c>
      <c r="C14" s="58">
        <v>2367.6060000000002</v>
      </c>
      <c r="D14" s="58">
        <v>803.06600000000003</v>
      </c>
      <c r="E14" s="58">
        <v>459.53699999999998</v>
      </c>
      <c r="F14" s="58">
        <v>317.04199999999997</v>
      </c>
      <c r="G14" s="58">
        <v>303.94</v>
      </c>
      <c r="H14" s="58">
        <v>7449.1760000000004</v>
      </c>
      <c r="L14" s="57"/>
    </row>
    <row r="15" spans="1:12" ht="14">
      <c r="A15" s="17">
        <v>2016</v>
      </c>
      <c r="B15" s="58">
        <v>3914.3180000000002</v>
      </c>
      <c r="C15" s="58">
        <v>2415.5740000000001</v>
      </c>
      <c r="D15" s="58">
        <v>817.75199999999995</v>
      </c>
      <c r="E15" s="58">
        <v>501.56900000000002</v>
      </c>
      <c r="F15" s="58">
        <v>279.17099999999999</v>
      </c>
      <c r="G15" s="58">
        <v>340.46899999999999</v>
      </c>
      <c r="H15" s="58">
        <v>8268.8539999999994</v>
      </c>
      <c r="L15" s="57"/>
    </row>
    <row r="16" spans="1:12" ht="14">
      <c r="A16" s="17">
        <v>2017</v>
      </c>
      <c r="B16" s="58">
        <v>4150.866</v>
      </c>
      <c r="C16" s="58">
        <v>2633.1350000000002</v>
      </c>
      <c r="D16" s="58">
        <v>926.88599999999997</v>
      </c>
      <c r="E16" s="58">
        <v>560.04899999999998</v>
      </c>
      <c r="F16" s="58">
        <v>256.62799999999999</v>
      </c>
      <c r="G16" s="58">
        <v>287.68700000000001</v>
      </c>
      <c r="H16" s="58">
        <v>8815.25</v>
      </c>
      <c r="L16" s="57"/>
    </row>
    <row r="17" spans="1:14" ht="14">
      <c r="A17" s="17">
        <v>2018</v>
      </c>
      <c r="B17" s="58">
        <v>4338.6880000000001</v>
      </c>
      <c r="C17" s="58">
        <v>2791.4450000000002</v>
      </c>
      <c r="D17" s="58">
        <v>996.04399999999998</v>
      </c>
      <c r="E17" s="58">
        <v>600.66300000000001</v>
      </c>
      <c r="F17" s="58">
        <v>208.81399999999999</v>
      </c>
      <c r="G17" s="58">
        <v>309.97800000000001</v>
      </c>
      <c r="H17" s="58">
        <v>9245.6329999999998</v>
      </c>
      <c r="L17" s="57"/>
    </row>
    <row r="18" spans="1:14" ht="14">
      <c r="A18" s="17">
        <v>2019</v>
      </c>
      <c r="B18" s="58">
        <v>4475.7120000000004</v>
      </c>
      <c r="C18" s="58">
        <v>2845.9209999999998</v>
      </c>
      <c r="D18" s="58">
        <v>1005.441</v>
      </c>
      <c r="E18" s="60">
        <v>620.41999999999996</v>
      </c>
      <c r="F18" s="58">
        <v>215.672</v>
      </c>
      <c r="G18" s="58">
        <v>302.72800000000001</v>
      </c>
      <c r="H18" s="58">
        <v>9465.8940000000002</v>
      </c>
      <c r="J18" s="98"/>
      <c r="K18" s="98"/>
      <c r="L18" s="98"/>
      <c r="M18" s="98"/>
      <c r="N18" s="98"/>
    </row>
    <row r="19" spans="1:14" ht="14">
      <c r="A19" s="17">
        <v>2020</v>
      </c>
      <c r="B19" s="58">
        <v>789.33600000000001</v>
      </c>
      <c r="C19" s="58">
        <v>552.53399999999999</v>
      </c>
      <c r="D19" s="58">
        <v>158.411</v>
      </c>
      <c r="E19" s="58">
        <v>180.26900000000001</v>
      </c>
      <c r="F19" s="58">
        <v>67.215999999999994</v>
      </c>
      <c r="G19" s="58">
        <v>79.951999999999998</v>
      </c>
      <c r="H19" s="58">
        <v>1827.7170000000001</v>
      </c>
      <c r="J19" s="98"/>
      <c r="K19" s="98"/>
      <c r="L19" s="98"/>
      <c r="M19" s="98"/>
      <c r="N19" s="98"/>
    </row>
    <row r="20" spans="1:14" ht="14">
      <c r="A20" s="17">
        <v>2021</v>
      </c>
      <c r="B20" s="58">
        <v>21.373999999999999</v>
      </c>
      <c r="C20" s="58">
        <v>148.011</v>
      </c>
      <c r="D20" s="58">
        <v>22.823</v>
      </c>
      <c r="E20" s="58">
        <v>8.41</v>
      </c>
      <c r="F20" s="58">
        <v>22.759</v>
      </c>
      <c r="G20" s="58">
        <v>22.863</v>
      </c>
      <c r="H20" s="58">
        <v>246.24100000000001</v>
      </c>
      <c r="J20" s="98"/>
      <c r="K20" s="98"/>
      <c r="L20" s="98"/>
      <c r="M20" s="98"/>
      <c r="N20" s="98"/>
    </row>
    <row r="21" spans="1:14" ht="14">
      <c r="A21" s="17">
        <v>2022</v>
      </c>
      <c r="B21" s="58">
        <v>1056.357</v>
      </c>
      <c r="C21" s="58">
        <v>1767.6849999999999</v>
      </c>
      <c r="D21" s="58">
        <v>387.23599999999999</v>
      </c>
      <c r="E21" s="58">
        <v>199.88499999999999</v>
      </c>
      <c r="F21" s="58">
        <v>149.97399999999999</v>
      </c>
      <c r="G21" s="58">
        <v>133.245</v>
      </c>
      <c r="H21" s="58">
        <v>3694.3820000000001</v>
      </c>
      <c r="J21" s="98"/>
      <c r="K21" s="98"/>
      <c r="L21" s="98"/>
      <c r="M21" s="98"/>
      <c r="N21" s="98"/>
    </row>
    <row r="22" spans="1:14" ht="14">
      <c r="A22" s="17">
        <v>2023</v>
      </c>
      <c r="B22" s="59">
        <v>2993.7406208751072</v>
      </c>
      <c r="C22" s="59">
        <v>2642.1682499761146</v>
      </c>
      <c r="D22" s="59">
        <v>714.24581377701975</v>
      </c>
      <c r="E22" s="59">
        <v>412.68263104186479</v>
      </c>
      <c r="F22" s="59">
        <v>283.49661159822961</v>
      </c>
      <c r="G22" s="59">
        <v>270.65218211265062</v>
      </c>
      <c r="H22" s="59">
        <v>7316.9713352889894</v>
      </c>
      <c r="J22" s="98"/>
      <c r="K22" s="98"/>
      <c r="L22" s="98"/>
      <c r="M22" s="98"/>
      <c r="N22" s="98"/>
    </row>
    <row r="23" spans="1:14" ht="14">
      <c r="A23" s="17">
        <v>2024</v>
      </c>
      <c r="B23" s="59">
        <v>4150.7780383865002</v>
      </c>
      <c r="C23" s="59">
        <v>3020.8466574263821</v>
      </c>
      <c r="D23" s="59">
        <v>855.45092323058532</v>
      </c>
      <c r="E23" s="59">
        <v>612.50784490862941</v>
      </c>
      <c r="F23" s="59">
        <v>309.55204490185054</v>
      </c>
      <c r="G23" s="59">
        <v>301.42514728235551</v>
      </c>
      <c r="H23" s="59">
        <v>9250.5606561363056</v>
      </c>
      <c r="J23" s="98"/>
      <c r="K23" s="98"/>
      <c r="L23" s="98"/>
      <c r="M23" s="98"/>
      <c r="N23" s="98"/>
    </row>
    <row r="24" spans="1:14" ht="14">
      <c r="A24" s="17">
        <v>2025</v>
      </c>
      <c r="B24" s="59">
        <v>4627.3630516993744</v>
      </c>
      <c r="C24" s="59">
        <v>3318.5860024733979</v>
      </c>
      <c r="D24" s="59">
        <v>934.26694462973046</v>
      </c>
      <c r="E24" s="59">
        <v>694.85291176309067</v>
      </c>
      <c r="F24" s="59">
        <v>335.2561055283673</v>
      </c>
      <c r="G24" s="59">
        <v>331.81500017543124</v>
      </c>
      <c r="H24" s="59">
        <v>10242.14001626939</v>
      </c>
      <c r="J24" s="98"/>
      <c r="K24" s="98"/>
      <c r="L24" s="98"/>
      <c r="M24" s="98"/>
      <c r="N24" s="98"/>
    </row>
    <row r="25" spans="1:14" ht="14">
      <c r="A25" s="17">
        <v>2026</v>
      </c>
      <c r="B25" s="59">
        <v>5141.7384509349495</v>
      </c>
      <c r="C25" s="59">
        <v>3447.7837325802825</v>
      </c>
      <c r="D25" s="59">
        <v>1014.8569627246238</v>
      </c>
      <c r="E25" s="59">
        <v>725.34637793627815</v>
      </c>
      <c r="F25" s="59">
        <v>350.32607860031919</v>
      </c>
      <c r="G25" s="59">
        <v>307.44254982141092</v>
      </c>
      <c r="H25" s="59">
        <v>10987.494152597863</v>
      </c>
      <c r="J25" s="98"/>
      <c r="K25" s="98"/>
      <c r="L25" s="98"/>
      <c r="M25" s="98"/>
      <c r="N25" s="98"/>
    </row>
    <row r="26" spans="1:14" ht="14">
      <c r="A26" s="17">
        <v>2027</v>
      </c>
      <c r="B26" s="59">
        <v>5528.084590383025</v>
      </c>
      <c r="C26" s="59">
        <v>3573.9892771263039</v>
      </c>
      <c r="D26" s="59">
        <v>1064.1814248845558</v>
      </c>
      <c r="E26" s="59">
        <v>754.62869971917337</v>
      </c>
      <c r="F26" s="59">
        <v>364.93603689729468</v>
      </c>
      <c r="G26" s="59">
        <v>316.84329847270396</v>
      </c>
      <c r="H26" s="59">
        <v>11602.663327483056</v>
      </c>
      <c r="J26" s="98"/>
      <c r="K26" s="98"/>
      <c r="L26" s="98"/>
      <c r="M26" s="98"/>
      <c r="N26" s="98"/>
    </row>
    <row r="27" spans="1:14" ht="14">
      <c r="A27" s="17">
        <v>2028</v>
      </c>
      <c r="B27" s="59">
        <v>5777.6252013971216</v>
      </c>
      <c r="C27" s="59">
        <v>3707.3224382359103</v>
      </c>
      <c r="D27" s="59">
        <v>1101.8711925505975</v>
      </c>
      <c r="E27" s="59">
        <v>784.23147521133524</v>
      </c>
      <c r="F27" s="59">
        <v>379.76478192229905</v>
      </c>
      <c r="G27" s="59">
        <v>335.69486118023485</v>
      </c>
      <c r="H27" s="59">
        <v>12086.509950497499</v>
      </c>
      <c r="J27" s="98"/>
      <c r="K27" s="98"/>
      <c r="L27" s="98"/>
      <c r="M27" s="98"/>
      <c r="N27" s="98"/>
    </row>
    <row r="28" spans="1:14" ht="14">
      <c r="A28" s="20"/>
      <c r="B28" s="49"/>
      <c r="C28" s="49"/>
      <c r="D28" s="49"/>
      <c r="E28" s="49"/>
      <c r="F28" s="49"/>
      <c r="G28" s="49"/>
      <c r="H28" s="49"/>
    </row>
    <row r="29" spans="1:14" ht="14">
      <c r="A29" s="100" t="s">
        <v>11</v>
      </c>
      <c r="B29" s="101"/>
      <c r="C29" s="101"/>
      <c r="D29" s="101"/>
      <c r="E29" s="101"/>
      <c r="F29" s="101"/>
      <c r="G29" s="101"/>
      <c r="H29" s="102"/>
    </row>
    <row r="30" spans="1:14" ht="14">
      <c r="A30" s="17">
        <v>2015</v>
      </c>
      <c r="B30" s="60">
        <f>B14/B13*100-100</f>
        <v>9.3183226697869372</v>
      </c>
      <c r="C30" s="60">
        <f t="shared" ref="C30:H30" si="0">C14/C13*100-100</f>
        <v>6.8478870112181909</v>
      </c>
      <c r="D30" s="60">
        <f t="shared" si="0"/>
        <v>-5.6884121371269458</v>
      </c>
      <c r="E30" s="60">
        <f t="shared" si="0"/>
        <v>20.926016078312699</v>
      </c>
      <c r="F30" s="60">
        <f t="shared" si="0"/>
        <v>24.419485356157537</v>
      </c>
      <c r="G30" s="60">
        <f t="shared" si="0"/>
        <v>3.3264775373527584</v>
      </c>
      <c r="H30" s="60">
        <f t="shared" si="0"/>
        <v>7.6199293126125553</v>
      </c>
    </row>
    <row r="31" spans="1:14" ht="14">
      <c r="A31" s="17">
        <v>2016</v>
      </c>
      <c r="B31" s="60">
        <f t="shared" ref="B31:H37" si="1">B15/B14*100-100</f>
        <v>22.399549216006093</v>
      </c>
      <c r="C31" s="60">
        <f t="shared" si="1"/>
        <v>2.0260127740848759</v>
      </c>
      <c r="D31" s="60">
        <f t="shared" si="1"/>
        <v>1.8287413487807953</v>
      </c>
      <c r="E31" s="60">
        <f t="shared" si="1"/>
        <v>9.1465975536246305</v>
      </c>
      <c r="F31" s="60">
        <f t="shared" si="1"/>
        <v>-11.945105064944073</v>
      </c>
      <c r="G31" s="60">
        <f t="shared" si="1"/>
        <v>12.01849049154437</v>
      </c>
      <c r="H31" s="60">
        <f t="shared" si="1"/>
        <v>11.003606304912111</v>
      </c>
    </row>
    <row r="32" spans="1:14" ht="14">
      <c r="A32" s="17">
        <v>2017</v>
      </c>
      <c r="B32" s="60">
        <f t="shared" si="1"/>
        <v>6.0431472353549083</v>
      </c>
      <c r="C32" s="60">
        <f t="shared" si="1"/>
        <v>9.0065963617757205</v>
      </c>
      <c r="D32" s="60">
        <f t="shared" si="1"/>
        <v>13.345610894256453</v>
      </c>
      <c r="E32" s="60">
        <f t="shared" si="1"/>
        <v>11.659412762750492</v>
      </c>
      <c r="F32" s="60">
        <f t="shared" si="1"/>
        <v>-8.0749791346522386</v>
      </c>
      <c r="G32" s="60">
        <f t="shared" si="1"/>
        <v>-15.502732994780715</v>
      </c>
      <c r="H32" s="60">
        <f t="shared" si="1"/>
        <v>6.6078806083648374</v>
      </c>
    </row>
    <row r="33" spans="1:8" ht="14">
      <c r="A33" s="17">
        <v>2018</v>
      </c>
      <c r="B33" s="60">
        <f t="shared" si="1"/>
        <v>4.5248870958493939</v>
      </c>
      <c r="C33" s="60">
        <f t="shared" si="1"/>
        <v>6.0122249713744083</v>
      </c>
      <c r="D33" s="60">
        <f t="shared" si="1"/>
        <v>7.4613274987431026</v>
      </c>
      <c r="E33" s="60">
        <f t="shared" si="1"/>
        <v>7.2518654617720983</v>
      </c>
      <c r="F33" s="60">
        <f t="shared" si="1"/>
        <v>-18.63163801299936</v>
      </c>
      <c r="G33" s="60">
        <f t="shared" si="1"/>
        <v>7.7483515070197768</v>
      </c>
      <c r="H33" s="60">
        <f t="shared" si="1"/>
        <v>4.8822551827798435</v>
      </c>
    </row>
    <row r="34" spans="1:8" ht="14">
      <c r="A34" s="17">
        <v>2019</v>
      </c>
      <c r="B34" s="60">
        <f t="shared" si="1"/>
        <v>3.158189756903468</v>
      </c>
      <c r="C34" s="60">
        <f t="shared" si="1"/>
        <v>1.9515340621075978</v>
      </c>
      <c r="D34" s="60">
        <f t="shared" si="1"/>
        <v>0.94343221785383946</v>
      </c>
      <c r="E34" s="60">
        <f t="shared" si="1"/>
        <v>3.2891987686939075</v>
      </c>
      <c r="F34" s="60">
        <f t="shared" si="1"/>
        <v>3.2842625494459128</v>
      </c>
      <c r="G34" s="60">
        <f t="shared" si="1"/>
        <v>-2.3388756621437636</v>
      </c>
      <c r="H34" s="60">
        <f t="shared" si="1"/>
        <v>2.3823247148140041</v>
      </c>
    </row>
    <row r="35" spans="1:8" ht="14">
      <c r="A35" s="17">
        <v>2020</v>
      </c>
      <c r="B35" s="60">
        <f t="shared" si="1"/>
        <v>-82.364012697867963</v>
      </c>
      <c r="C35" s="60">
        <f t="shared" si="1"/>
        <v>-80.585054890842017</v>
      </c>
      <c r="D35" s="60">
        <f t="shared" si="1"/>
        <v>-84.244624995400031</v>
      </c>
      <c r="E35" s="60">
        <f t="shared" si="1"/>
        <v>-70.944037909803029</v>
      </c>
      <c r="F35" s="60">
        <f t="shared" si="1"/>
        <v>-68.834155569568608</v>
      </c>
      <c r="G35" s="60">
        <f t="shared" si="1"/>
        <v>-73.5894928780952</v>
      </c>
      <c r="H35" s="60">
        <f t="shared" si="1"/>
        <v>-80.691554331793697</v>
      </c>
    </row>
    <row r="36" spans="1:8" ht="14">
      <c r="A36" s="17">
        <v>2021</v>
      </c>
      <c r="B36" s="60">
        <f t="shared" si="1"/>
        <v>-97.292154418397232</v>
      </c>
      <c r="C36" s="60">
        <f t="shared" si="1"/>
        <v>-73.212327205203664</v>
      </c>
      <c r="D36" s="60">
        <f t="shared" si="1"/>
        <v>-85.59254092203193</v>
      </c>
      <c r="E36" s="60">
        <f t="shared" si="1"/>
        <v>-95.334749735118066</v>
      </c>
      <c r="F36" s="60">
        <f t="shared" si="1"/>
        <v>-66.140502261366336</v>
      </c>
      <c r="G36" s="60">
        <f t="shared" si="1"/>
        <v>-71.40409245547329</v>
      </c>
      <c r="H36" s="60">
        <f t="shared" si="1"/>
        <v>-86.527400029654473</v>
      </c>
    </row>
    <row r="37" spans="1:8" ht="14">
      <c r="A37" s="17">
        <v>2022</v>
      </c>
      <c r="B37" s="60">
        <f t="shared" si="1"/>
        <v>4842.2522691120048</v>
      </c>
      <c r="C37" s="60">
        <f t="shared" si="1"/>
        <v>1094.2929917371007</v>
      </c>
      <c r="D37" s="60">
        <f t="shared" si="1"/>
        <v>1596.6919335757786</v>
      </c>
      <c r="E37" s="60">
        <f t="shared" si="1"/>
        <v>2276.7538644470869</v>
      </c>
      <c r="F37" s="60">
        <f t="shared" si="1"/>
        <v>558.96568390526818</v>
      </c>
      <c r="G37" s="60">
        <f t="shared" si="1"/>
        <v>482.79753313213496</v>
      </c>
      <c r="H37" s="60">
        <f t="shared" si="1"/>
        <v>1400.3114834653854</v>
      </c>
    </row>
    <row r="38" spans="1:8" ht="14">
      <c r="A38" s="17">
        <v>2023</v>
      </c>
      <c r="B38" s="61">
        <f t="shared" ref="B38:H38" si="2">B22/B21*100-100</f>
        <v>183.40235553653804</v>
      </c>
      <c r="C38" s="61">
        <f t="shared" si="2"/>
        <v>49.470536321579601</v>
      </c>
      <c r="D38" s="61">
        <f t="shared" si="2"/>
        <v>84.447162396321573</v>
      </c>
      <c r="E38" s="61">
        <f t="shared" si="2"/>
        <v>106.46003003820437</v>
      </c>
      <c r="F38" s="61">
        <f t="shared" si="2"/>
        <v>89.03050635325431</v>
      </c>
      <c r="G38" s="61">
        <f t="shared" si="2"/>
        <v>103.12370603973929</v>
      </c>
      <c r="H38" s="61">
        <f t="shared" si="2"/>
        <v>98.056707056524999</v>
      </c>
    </row>
    <row r="39" spans="1:8" ht="14">
      <c r="A39" s="17">
        <v>2024</v>
      </c>
      <c r="B39" s="61">
        <f t="shared" ref="B39:H39" si="3">B23/B22*100-100</f>
        <v>38.648552564756812</v>
      </c>
      <c r="C39" s="61">
        <f t="shared" si="3"/>
        <v>14.332108012186225</v>
      </c>
      <c r="D39" s="61">
        <f t="shared" si="3"/>
        <v>19.769819679706018</v>
      </c>
      <c r="E39" s="61">
        <f t="shared" si="3"/>
        <v>48.421038065566961</v>
      </c>
      <c r="F39" s="61">
        <f t="shared" si="3"/>
        <v>9.1907388792874087</v>
      </c>
      <c r="G39" s="61">
        <f t="shared" si="3"/>
        <v>11.369930561615277</v>
      </c>
      <c r="H39" s="61">
        <f t="shared" si="3"/>
        <v>26.426088503611012</v>
      </c>
    </row>
    <row r="40" spans="1:8" ht="14">
      <c r="A40" s="17">
        <v>2025</v>
      </c>
      <c r="B40" s="61">
        <f t="shared" ref="B40:H40" si="4">B24/B23*100-100</f>
        <v>11.481823622111435</v>
      </c>
      <c r="C40" s="61">
        <f t="shared" si="4"/>
        <v>9.8561555355701387</v>
      </c>
      <c r="D40" s="61">
        <f t="shared" si="4"/>
        <v>9.2133890161107956</v>
      </c>
      <c r="E40" s="61">
        <f t="shared" si="4"/>
        <v>13.443920357745796</v>
      </c>
      <c r="F40" s="61">
        <f t="shared" si="4"/>
        <v>8.3036313440173757</v>
      </c>
      <c r="G40" s="61">
        <f t="shared" si="4"/>
        <v>10.082056247486378</v>
      </c>
      <c r="H40" s="61">
        <f t="shared" si="4"/>
        <v>10.71912716420411</v>
      </c>
    </row>
    <row r="41" spans="1:8" ht="14">
      <c r="A41" s="17">
        <v>2026</v>
      </c>
      <c r="B41" s="61">
        <f t="shared" ref="B41:H41" si="5">B25/B24*100-100</f>
        <v>11.115950779930131</v>
      </c>
      <c r="C41" s="61">
        <f t="shared" si="5"/>
        <v>3.8931560010978075</v>
      </c>
      <c r="D41" s="61">
        <f t="shared" si="5"/>
        <v>8.6260162106915743</v>
      </c>
      <c r="E41" s="61">
        <f t="shared" si="5"/>
        <v>4.388477857251047</v>
      </c>
      <c r="F41" s="61">
        <f t="shared" si="5"/>
        <v>4.495062975274223</v>
      </c>
      <c r="G41" s="61">
        <f t="shared" si="5"/>
        <v>-7.3451924539681954</v>
      </c>
      <c r="H41" s="61">
        <f t="shared" si="5"/>
        <v>7.2773281281499465</v>
      </c>
    </row>
    <row r="42" spans="1:8" ht="14">
      <c r="A42" s="17">
        <v>2027</v>
      </c>
      <c r="B42" s="61">
        <f t="shared" ref="B42:H42" si="6">B26/B25*100-100</f>
        <v>7.5139204985781589</v>
      </c>
      <c r="C42" s="61">
        <f t="shared" si="6"/>
        <v>3.6604832070360231</v>
      </c>
      <c r="D42" s="61">
        <f t="shared" si="6"/>
        <v>4.8602378435192293</v>
      </c>
      <c r="E42" s="61">
        <f t="shared" si="6"/>
        <v>4.0370122018404544</v>
      </c>
      <c r="F42" s="61">
        <f t="shared" si="6"/>
        <v>4.1703884436315946</v>
      </c>
      <c r="G42" s="61">
        <f t="shared" si="6"/>
        <v>3.0577253072984831</v>
      </c>
      <c r="H42" s="61">
        <f t="shared" si="6"/>
        <v>5.5988123073516647</v>
      </c>
    </row>
    <row r="43" spans="1:8" ht="14">
      <c r="A43" s="17">
        <v>2028</v>
      </c>
      <c r="B43" s="61">
        <f t="shared" ref="B43:H43" si="7">B27/B26*100-100</f>
        <v>4.5140519638250822</v>
      </c>
      <c r="C43" s="61">
        <f t="shared" si="7"/>
        <v>3.7306536413789644</v>
      </c>
      <c r="D43" s="61">
        <f t="shared" si="7"/>
        <v>3.5416674999876392</v>
      </c>
      <c r="E43" s="61">
        <f t="shared" si="7"/>
        <v>3.9228266170075869</v>
      </c>
      <c r="F43" s="61">
        <f t="shared" si="7"/>
        <v>4.0633819425122084</v>
      </c>
      <c r="G43" s="61">
        <f t="shared" si="7"/>
        <v>5.9498063548770119</v>
      </c>
      <c r="H43" s="61">
        <f t="shared" si="7"/>
        <v>4.1701341266048928</v>
      </c>
    </row>
    <row r="44" spans="1:8" ht="14">
      <c r="A44" s="20"/>
      <c r="B44" s="11"/>
      <c r="C44" s="11"/>
      <c r="D44" s="11"/>
      <c r="E44" s="11"/>
      <c r="F44" s="11"/>
      <c r="G44" s="11"/>
      <c r="H44" s="11"/>
    </row>
    <row r="45" spans="1:8" ht="14">
      <c r="A45" s="110" t="s">
        <v>12</v>
      </c>
      <c r="B45" s="111"/>
      <c r="C45" s="111"/>
      <c r="D45" s="111"/>
      <c r="E45" s="111"/>
      <c r="F45" s="111"/>
      <c r="G45" s="111"/>
      <c r="H45" s="112"/>
    </row>
    <row r="46" spans="1:8" ht="14">
      <c r="A46" s="17" t="s">
        <v>13</v>
      </c>
      <c r="B46" s="60">
        <f>(B12/B7)^(1/5)*100-100</f>
        <v>2.0930265431746733</v>
      </c>
      <c r="C46" s="60">
        <f t="shared" ref="C46:H46" si="8">(C12/C7)^(1/5)*100-100</f>
        <v>5.9026846713479983</v>
      </c>
      <c r="D46" s="60">
        <f t="shared" si="8"/>
        <v>0.42204940041025907</v>
      </c>
      <c r="E46" s="60">
        <f t="shared" si="8"/>
        <v>3.690183982927266</v>
      </c>
      <c r="F46" s="60">
        <f t="shared" si="8"/>
        <v>2.9642921067643186</v>
      </c>
      <c r="G46" s="60">
        <f t="shared" si="8"/>
        <v>1.466481596721863</v>
      </c>
      <c r="H46" s="60">
        <f t="shared" si="8"/>
        <v>3.0601829329016823</v>
      </c>
    </row>
    <row r="47" spans="1:8" ht="14">
      <c r="A47" s="17" t="s">
        <v>14</v>
      </c>
      <c r="B47" s="60">
        <f>(B17/B12)^(1/5)*100-100</f>
        <v>9.7422858506406982</v>
      </c>
      <c r="C47" s="60">
        <f t="shared" ref="C47:H47" si="9">(C17/C12)^(1/5)*100-100</f>
        <v>6.4624584256872026</v>
      </c>
      <c r="D47" s="60">
        <f t="shared" si="9"/>
        <v>3.6648839562622584</v>
      </c>
      <c r="E47" s="60">
        <f t="shared" si="9"/>
        <v>10.012359827061985</v>
      </c>
      <c r="F47" s="60">
        <f t="shared" si="9"/>
        <v>-1.5782593002963665</v>
      </c>
      <c r="G47" s="60">
        <f t="shared" si="9"/>
        <v>1.804122872723795</v>
      </c>
      <c r="H47" s="60">
        <f t="shared" si="9"/>
        <v>7.3637219807997809</v>
      </c>
    </row>
    <row r="48" spans="1:8" ht="14">
      <c r="A48" s="17" t="s">
        <v>15</v>
      </c>
      <c r="B48" s="62">
        <f>(B22/B17)^(1/5)*100-100</f>
        <v>-7.1523000153990353</v>
      </c>
      <c r="C48" s="62">
        <f t="shared" ref="C48:H48" si="10">(C22/C17)^(1/5)*100-100</f>
        <v>-1.0931709017792741</v>
      </c>
      <c r="D48" s="62">
        <f t="shared" si="10"/>
        <v>-6.4349107938791406</v>
      </c>
      <c r="E48" s="62">
        <f t="shared" si="10"/>
        <v>-7.2322417381696908</v>
      </c>
      <c r="F48" s="62">
        <f t="shared" si="10"/>
        <v>6.3059693525481748</v>
      </c>
      <c r="G48" s="62">
        <f t="shared" si="10"/>
        <v>-2.6768555624945378</v>
      </c>
      <c r="H48" s="62">
        <f t="shared" si="10"/>
        <v>-4.5713147071299858</v>
      </c>
    </row>
    <row r="49" spans="1:8" ht="14">
      <c r="A49" s="17" t="s">
        <v>16</v>
      </c>
      <c r="B49" s="62">
        <f>(B27/B22)^(1/5)*100-100</f>
        <v>14.053085561025853</v>
      </c>
      <c r="C49" s="62">
        <f t="shared" ref="C49:H49" si="11">(C27/C22)^(1/5)*100-100</f>
        <v>7.0089192935555786</v>
      </c>
      <c r="D49" s="62">
        <f t="shared" si="11"/>
        <v>9.0577730193011234</v>
      </c>
      <c r="E49" s="62">
        <f t="shared" si="11"/>
        <v>13.701348540296479</v>
      </c>
      <c r="F49" s="62">
        <f t="shared" si="11"/>
        <v>6.0213580655881032</v>
      </c>
      <c r="G49" s="62">
        <f t="shared" si="11"/>
        <v>4.4014744117929752</v>
      </c>
      <c r="H49" s="62">
        <f t="shared" si="11"/>
        <v>10.558951675857031</v>
      </c>
    </row>
    <row r="50" spans="1:8">
      <c r="A50" s="48"/>
      <c r="B50" s="48"/>
      <c r="C50" s="48"/>
      <c r="D50" s="48"/>
      <c r="E50" s="48"/>
      <c r="F50" s="48"/>
      <c r="G50" s="48"/>
      <c r="H50" s="48"/>
    </row>
    <row r="51" spans="1:8" ht="14">
      <c r="A51" s="13" t="s">
        <v>59</v>
      </c>
      <c r="B51" s="47"/>
      <c r="C51" s="47"/>
      <c r="D51" s="47"/>
      <c r="E51" s="47"/>
      <c r="F51" s="47"/>
      <c r="G51" s="47"/>
      <c r="H51" s="47"/>
    </row>
    <row r="52" spans="1:8" ht="14">
      <c r="A52" s="46" t="s">
        <v>17</v>
      </c>
      <c r="B52" s="11"/>
      <c r="C52" s="11"/>
      <c r="D52" s="11"/>
      <c r="E52" s="11"/>
      <c r="F52" s="11"/>
      <c r="G52" s="11"/>
      <c r="H52" s="11"/>
    </row>
    <row r="53" spans="1:8" ht="14.5">
      <c r="A53" s="46" t="s">
        <v>52</v>
      </c>
      <c r="B53" s="11"/>
      <c r="C53" s="11"/>
      <c r="D53" s="11"/>
      <c r="E53" s="11"/>
      <c r="F53" s="11"/>
      <c r="G53" s="11"/>
      <c r="H53" s="11"/>
    </row>
    <row r="54" spans="1:8" ht="14">
      <c r="A54" s="45"/>
      <c r="B54" s="11"/>
      <c r="C54" s="11"/>
      <c r="D54" s="11"/>
      <c r="E54" s="11"/>
      <c r="F54" s="11"/>
      <c r="G54" s="11"/>
      <c r="H54" s="11"/>
    </row>
    <row r="55" spans="1:8" ht="14">
      <c r="A55" s="45"/>
      <c r="B55" s="11"/>
      <c r="C55" s="11"/>
      <c r="D55" s="11"/>
      <c r="E55" s="11"/>
      <c r="F55" s="11"/>
      <c r="G55" s="11"/>
      <c r="H55" s="11"/>
    </row>
    <row r="56" spans="1:8">
      <c r="A56" s="35"/>
      <c r="B56" s="11"/>
      <c r="C56" s="11"/>
      <c r="D56" s="11"/>
      <c r="E56" s="11"/>
      <c r="F56" s="11"/>
      <c r="G56" s="11"/>
      <c r="H56" s="11"/>
    </row>
    <row r="57" spans="1:8">
      <c r="A57" s="34"/>
      <c r="B57" s="44"/>
      <c r="C57" s="44"/>
      <c r="D57" s="44"/>
      <c r="E57" s="44"/>
      <c r="F57" s="44"/>
      <c r="G57" s="44"/>
    </row>
    <row r="58" spans="1:8" ht="14.5">
      <c r="B58" s="43"/>
      <c r="C58" s="43"/>
      <c r="D58" s="43"/>
      <c r="E58" s="43"/>
      <c r="F58" s="43"/>
      <c r="G58" s="43"/>
    </row>
    <row r="59" spans="1:8">
      <c r="B59" s="42"/>
      <c r="C59" s="42"/>
      <c r="D59" s="42"/>
    </row>
    <row r="60" spans="1:8">
      <c r="B60" s="41"/>
      <c r="C60" s="41"/>
      <c r="D60" s="41"/>
      <c r="E60" s="41"/>
      <c r="F60" s="41"/>
      <c r="G60" s="41"/>
    </row>
    <row r="61" spans="1:8">
      <c r="B61" s="41"/>
      <c r="C61" s="41"/>
      <c r="D61" s="41"/>
      <c r="E61" s="41"/>
      <c r="F61" s="41"/>
      <c r="G61" s="41"/>
    </row>
    <row r="62" spans="1:8">
      <c r="B62" s="41"/>
      <c r="C62" s="41"/>
      <c r="D62" s="41"/>
      <c r="E62" s="41"/>
      <c r="F62" s="41"/>
      <c r="G62" s="41"/>
    </row>
    <row r="63" spans="1:8">
      <c r="B63" s="40"/>
      <c r="C63" s="40"/>
      <c r="D63" s="40"/>
      <c r="E63" s="40"/>
      <c r="F63" s="40"/>
      <c r="G63" s="40"/>
      <c r="H63" s="40"/>
    </row>
    <row r="64" spans="1:8">
      <c r="B64" s="40"/>
      <c r="C64" s="40"/>
      <c r="D64" s="40"/>
      <c r="E64" s="40"/>
      <c r="F64" s="40"/>
      <c r="G64" s="40"/>
      <c r="H64" s="40"/>
    </row>
    <row r="65" spans="2:8">
      <c r="B65" s="39"/>
      <c r="C65" s="39"/>
      <c r="D65" s="39"/>
      <c r="E65" s="39"/>
      <c r="F65" s="39"/>
      <c r="G65" s="39"/>
      <c r="H65" s="39"/>
    </row>
    <row r="66" spans="2:8">
      <c r="B66" s="39"/>
      <c r="C66" s="39"/>
      <c r="D66" s="39"/>
      <c r="E66" s="39"/>
      <c r="F66" s="39"/>
      <c r="G66" s="39"/>
      <c r="H66" s="39"/>
    </row>
    <row r="67" spans="2:8">
      <c r="B67" s="38"/>
      <c r="C67" s="38"/>
      <c r="D67" s="38"/>
      <c r="E67" s="38"/>
      <c r="F67" s="38"/>
      <c r="G67" s="38"/>
    </row>
    <row r="68" spans="2:8">
      <c r="B68" s="38"/>
      <c r="C68" s="38"/>
      <c r="D68" s="38"/>
      <c r="E68" s="38"/>
      <c r="F68" s="38"/>
      <c r="G68" s="38"/>
    </row>
    <row r="69" spans="2:8">
      <c r="B69" s="38"/>
      <c r="C69" s="38"/>
      <c r="D69" s="38"/>
      <c r="E69" s="38"/>
      <c r="F69" s="38"/>
      <c r="G69" s="38"/>
    </row>
    <row r="70" spans="2:8">
      <c r="B70" s="38"/>
      <c r="C70" s="38"/>
      <c r="D70" s="38"/>
      <c r="E70" s="38"/>
      <c r="F70" s="38"/>
      <c r="G70" s="38"/>
    </row>
    <row r="71" spans="2:8">
      <c r="B71" s="38"/>
      <c r="C71" s="38"/>
      <c r="D71" s="38"/>
      <c r="E71" s="38"/>
      <c r="F71" s="38"/>
      <c r="G71" s="38"/>
    </row>
    <row r="72" spans="2:8">
      <c r="B72" s="38"/>
      <c r="C72" s="38"/>
      <c r="D72" s="38"/>
      <c r="E72" s="38"/>
      <c r="F72" s="38"/>
      <c r="G72" s="38"/>
    </row>
    <row r="73" spans="2:8">
      <c r="B73" s="38"/>
      <c r="C73" s="38"/>
      <c r="D73" s="38"/>
      <c r="E73" s="38"/>
      <c r="F73" s="38"/>
      <c r="G73" s="38"/>
    </row>
    <row r="74" spans="2:8">
      <c r="B74" s="38"/>
      <c r="C74" s="38"/>
      <c r="D74" s="38"/>
      <c r="E74" s="38"/>
      <c r="F74" s="38"/>
      <c r="G74" s="38"/>
    </row>
    <row r="75" spans="2:8">
      <c r="B75" s="38"/>
      <c r="C75" s="38"/>
      <c r="D75" s="38"/>
      <c r="E75" s="38"/>
      <c r="F75" s="38"/>
      <c r="G75" s="38"/>
    </row>
    <row r="76" spans="2:8">
      <c r="B76" s="38"/>
      <c r="C76" s="38"/>
      <c r="D76" s="38"/>
      <c r="E76" s="38"/>
      <c r="F76" s="38"/>
      <c r="G76" s="38"/>
    </row>
    <row r="77" spans="2:8">
      <c r="B77" s="38"/>
      <c r="C77" s="38"/>
      <c r="D77" s="38"/>
      <c r="E77" s="38"/>
      <c r="F77" s="38"/>
      <c r="G77" s="38"/>
    </row>
    <row r="78" spans="2:8">
      <c r="B78" s="38"/>
      <c r="C78" s="38"/>
      <c r="D78" s="38"/>
      <c r="E78" s="38"/>
      <c r="F78" s="38"/>
      <c r="G78" s="38"/>
    </row>
    <row r="79" spans="2:8">
      <c r="B79" s="38"/>
      <c r="C79" s="38"/>
      <c r="D79" s="38"/>
      <c r="E79" s="38"/>
      <c r="F79" s="38"/>
      <c r="G79" s="38"/>
    </row>
    <row r="80" spans="2:8">
      <c r="B80" s="38"/>
      <c r="C80" s="38"/>
      <c r="D80" s="38"/>
      <c r="E80" s="38"/>
      <c r="F80" s="38"/>
      <c r="G80" s="38"/>
    </row>
    <row r="83" spans="2:7">
      <c r="B83" s="37"/>
      <c r="C83" s="37"/>
      <c r="D83" s="37"/>
      <c r="E83" s="37"/>
      <c r="F83" s="37"/>
      <c r="G83" s="37"/>
    </row>
  </sheetData>
  <mergeCells count="2">
    <mergeCell ref="A29:H29"/>
    <mergeCell ref="A45:H45"/>
  </mergeCells>
  <phoneticPr fontId="2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5" ma:contentTypeDescription="Create a new document." ma:contentTypeScope="" ma:versionID="5c456c72d5c189541344abdb541e109e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da6eff90089ed4bc310797854a541f73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93d32-96af-42bb-9a8d-e389b6b013dc">
      <Terms xmlns="http://schemas.microsoft.com/office/infopath/2007/PartnerControls"/>
    </lcf76f155ced4ddcb4097134ff3c332f>
    <TaxCatchAll xmlns="932d29ee-28c9-41bc-b9e4-7f2eba331d28" xsi:nil="true"/>
  </documentManagement>
</p:properties>
</file>

<file path=customXml/itemProps1.xml><?xml version="1.0" encoding="utf-8"?>
<ds:datastoreItem xmlns:ds="http://schemas.openxmlformats.org/officeDocument/2006/customXml" ds:itemID="{358C4281-DA68-4050-BEAC-A95B7EE26F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381CEE-E590-4492-B03C-D0A0FEAD2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D447DA-BC95-4537-9AD6-C00D63C6AB98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84193d32-96af-42bb-9a8d-e389b6b013d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32d29ee-28c9-41bc-b9e4-7f2eba331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A1 Forecast overview</vt:lpstr>
      <vt:lpstr>Table A2 Int. arrivals by marke</vt:lpstr>
      <vt:lpstr>Table A3 Int Arrivals by purpos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Corrine-Rose [Brisbane]</dc:creator>
  <cp:keywords/>
  <dc:description/>
  <cp:lastModifiedBy>Emilie-Alford [Sydney]</cp:lastModifiedBy>
  <cp:revision/>
  <dcterms:created xsi:type="dcterms:W3CDTF">2023-06-07T01:03:53Z</dcterms:created>
  <dcterms:modified xsi:type="dcterms:W3CDTF">2023-11-21T04:17:03Z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MediaServiceImageTags">
    <vt:lpwstr/>
  </property>
</Properties>
</file>