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TRA\Surveys\IVS\IVS quarterly pubs\2025\Q1\"/>
    </mc:Choice>
  </mc:AlternateContent>
  <xr:revisionPtr revIDLastSave="0" documentId="13_ncr:1_{AD6C2ACC-380F-481B-81DE-06D72D84AD73}" xr6:coauthVersionLast="47" xr6:coauthVersionMax="47" xr10:uidLastSave="{00000000-0000-0000-0000-000000000000}"/>
  <bookViews>
    <workbookView xWindow="-120" yWindow="-120" windowWidth="38640" windowHeight="21240" tabRatio="737" xr2:uid="{F98748DA-9639-4F4E-8770-47EFA73A84DA}"/>
  </bookViews>
  <sheets>
    <sheet name="Content" sheetId="2" r:id="rId1"/>
    <sheet name="Table 1" sheetId="3" r:id="rId2"/>
    <sheet name="Table 2" sheetId="6" r:id="rId3"/>
    <sheet name="Table 3" sheetId="12" r:id="rId4"/>
    <sheet name="Table 4" sheetId="13" r:id="rId5"/>
    <sheet name="Table 5" sheetId="17" r:id="rId6"/>
    <sheet name="Table 6" sheetId="14" r:id="rId7"/>
    <sheet name="Table 7" sheetId="25" r:id="rId8"/>
    <sheet name="Table 8" sheetId="23" r:id="rId9"/>
    <sheet name="Table 9" sheetId="20" r:id="rId10"/>
    <sheet name="Table 10" sheetId="21" r:id="rId11"/>
    <sheet name="Table 11" sheetId="22" r:id="rId12"/>
    <sheet name="Reference" sheetId="27" r:id="rId13"/>
  </sheets>
  <definedNames>
    <definedName name="pagend" localSheetId="12">#REF!</definedName>
    <definedName name="pagend">#REF!</definedName>
    <definedName name="Pagestart">#REF!</definedName>
    <definedName name="Tablend">#REF!</definedName>
    <definedName name="tablestart">#REF!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2" l="1"/>
  <c r="I8" i="22"/>
  <c r="I9" i="22"/>
  <c r="I10" i="22"/>
  <c r="I13" i="22"/>
  <c r="E7" i="22"/>
  <c r="E8" i="22"/>
  <c r="E10" i="22"/>
  <c r="E11" i="22"/>
  <c r="D12" i="22"/>
  <c r="E6" i="22"/>
  <c r="D8" i="22"/>
  <c r="E9" i="22"/>
  <c r="Q10" i="21"/>
  <c r="Q11" i="21"/>
  <c r="Q12" i="21"/>
  <c r="M6" i="21"/>
  <c r="M7" i="21"/>
  <c r="L8" i="21"/>
  <c r="M9" i="21"/>
  <c r="M12" i="21"/>
  <c r="I7" i="21"/>
  <c r="H8" i="21"/>
  <c r="I9" i="21"/>
  <c r="I10" i="21"/>
  <c r="H11" i="21"/>
  <c r="I12" i="21"/>
  <c r="E7" i="21"/>
  <c r="E8" i="21"/>
  <c r="D9" i="21"/>
  <c r="D10" i="21"/>
  <c r="D11" i="21"/>
  <c r="E12" i="21"/>
  <c r="E6" i="21"/>
  <c r="H12" i="23"/>
  <c r="E9" i="13"/>
  <c r="E11" i="13"/>
  <c r="E12" i="13"/>
  <c r="E13" i="13"/>
  <c r="M9" i="12"/>
  <c r="L10" i="12"/>
  <c r="L11" i="12"/>
  <c r="L13" i="12"/>
  <c r="M6" i="12"/>
  <c r="I8" i="12"/>
  <c r="H9" i="12"/>
  <c r="I10" i="12"/>
  <c r="I11" i="12"/>
  <c r="D13" i="12"/>
  <c r="E6" i="12"/>
  <c r="Q7" i="6"/>
  <c r="Q9" i="6"/>
  <c r="P11" i="6"/>
  <c r="M7" i="6"/>
  <c r="M9" i="6"/>
  <c r="L12" i="6"/>
  <c r="M6" i="6"/>
  <c r="L7" i="6"/>
  <c r="L8" i="6"/>
  <c r="M10" i="6"/>
  <c r="H9" i="6"/>
  <c r="D8" i="6"/>
  <c r="E9" i="6"/>
  <c r="E12" i="6"/>
  <c r="E6" i="6"/>
  <c r="I11" i="22"/>
  <c r="I6" i="22"/>
  <c r="H6" i="22"/>
  <c r="Q9" i="21"/>
  <c r="P9" i="21"/>
  <c r="Q8" i="21"/>
  <c r="P8" i="21"/>
  <c r="Q7" i="21"/>
  <c r="P7" i="21"/>
  <c r="L6" i="21"/>
  <c r="H10" i="21"/>
  <c r="E9" i="21"/>
  <c r="E10" i="21"/>
  <c r="E11" i="21"/>
  <c r="P9" i="20"/>
  <c r="Q13" i="20"/>
  <c r="Q25" i="20"/>
  <c r="P26" i="20"/>
  <c r="P6" i="20"/>
  <c r="M7" i="20"/>
  <c r="M12" i="20"/>
  <c r="M24" i="20"/>
  <c r="L26" i="20"/>
  <c r="L31" i="20"/>
  <c r="H21" i="20"/>
  <c r="H7" i="20"/>
  <c r="I8" i="20"/>
  <c r="H10" i="20"/>
  <c r="I12" i="20"/>
  <c r="I14" i="20"/>
  <c r="I18" i="20"/>
  <c r="H19" i="20"/>
  <c r="I20" i="20"/>
  <c r="I21" i="20"/>
  <c r="I22" i="20"/>
  <c r="I24" i="20"/>
  <c r="I26" i="20"/>
  <c r="I30" i="20"/>
  <c r="H31" i="20"/>
  <c r="E8" i="20"/>
  <c r="D9" i="20"/>
  <c r="D10" i="20"/>
  <c r="D12" i="20"/>
  <c r="D16" i="20"/>
  <c r="D17" i="20"/>
  <c r="D18" i="20"/>
  <c r="E20" i="20"/>
  <c r="D21" i="20"/>
  <c r="D22" i="20"/>
  <c r="D24" i="20"/>
  <c r="E28" i="20"/>
  <c r="D29" i="20"/>
  <c r="D30" i="20"/>
  <c r="H10" i="23"/>
  <c r="H5" i="23"/>
  <c r="E7" i="13"/>
  <c r="E8" i="13"/>
  <c r="E10" i="13"/>
  <c r="M11" i="12"/>
  <c r="M8" i="12"/>
  <c r="L8" i="12"/>
  <c r="I12" i="12"/>
  <c r="H12" i="12"/>
  <c r="I6" i="12"/>
  <c r="D7" i="12"/>
  <c r="E7" i="12"/>
  <c r="D6" i="12"/>
  <c r="Q10" i="6"/>
  <c r="P10" i="6"/>
  <c r="Q8" i="6"/>
  <c r="P8" i="6"/>
  <c r="I11" i="6"/>
  <c r="H11" i="6"/>
  <c r="D7" i="6"/>
  <c r="E7" i="6"/>
  <c r="Q7" i="3"/>
  <c r="P8" i="3"/>
  <c r="Q10" i="3"/>
  <c r="Q13" i="3"/>
  <c r="P18" i="3"/>
  <c r="Q19" i="3"/>
  <c r="Q20" i="3"/>
  <c r="Q25" i="3"/>
  <c r="Q30" i="3"/>
  <c r="P31" i="3"/>
  <c r="L21" i="3"/>
  <c r="M13" i="3"/>
  <c r="L13" i="3"/>
  <c r="M22" i="3"/>
  <c r="L25" i="3"/>
  <c r="M6" i="3"/>
  <c r="H14" i="3"/>
  <c r="I7" i="3"/>
  <c r="I9" i="3"/>
  <c r="H10" i="3"/>
  <c r="I13" i="3"/>
  <c r="H15" i="3"/>
  <c r="I16" i="3"/>
  <c r="I19" i="3"/>
  <c r="H27" i="3"/>
  <c r="H28" i="3"/>
  <c r="I31" i="3"/>
  <c r="E7" i="3"/>
  <c r="D22" i="3"/>
  <c r="D8" i="3"/>
  <c r="D9" i="3"/>
  <c r="D27" i="3"/>
  <c r="E12" i="22" l="1"/>
  <c r="I7" i="22"/>
  <c r="H8" i="22"/>
  <c r="H9" i="22"/>
  <c r="H10" i="22"/>
  <c r="D6" i="22"/>
  <c r="D7" i="22"/>
  <c r="D10" i="22"/>
  <c r="I12" i="22"/>
  <c r="D13" i="22"/>
  <c r="D11" i="22"/>
  <c r="H11" i="22"/>
  <c r="H12" i="22"/>
  <c r="H13" i="22"/>
  <c r="E13" i="22"/>
  <c r="D9" i="22"/>
  <c r="D7" i="21"/>
  <c r="I26" i="3"/>
  <c r="I14" i="3"/>
  <c r="M29" i="3"/>
  <c r="M17" i="3"/>
  <c r="P9" i="6"/>
  <c r="M10" i="21"/>
  <c r="D13" i="3"/>
  <c r="M10" i="12"/>
  <c r="D23" i="20"/>
  <c r="D11" i="20"/>
  <c r="I25" i="20"/>
  <c r="I13" i="20"/>
  <c r="M17" i="20"/>
  <c r="Q31" i="20"/>
  <c r="Q19" i="20"/>
  <c r="P7" i="20"/>
  <c r="D12" i="6"/>
  <c r="D9" i="6"/>
  <c r="D7" i="3"/>
  <c r="E8" i="6"/>
  <c r="H8" i="12"/>
  <c r="D14" i="3"/>
  <c r="D6" i="6"/>
  <c r="E6" i="3"/>
  <c r="H21" i="3"/>
  <c r="I7" i="12"/>
  <c r="D8" i="21"/>
  <c r="L7" i="21"/>
  <c r="H11" i="12"/>
  <c r="L6" i="12"/>
  <c r="H8" i="6"/>
  <c r="E11" i="12"/>
  <c r="E5" i="13"/>
  <c r="L9" i="6"/>
  <c r="I7" i="6"/>
  <c r="Q12" i="6"/>
  <c r="D10" i="12"/>
  <c r="L12" i="12"/>
  <c r="E15" i="13"/>
  <c r="D12" i="3"/>
  <c r="H11" i="23"/>
  <c r="H7" i="23"/>
  <c r="H13" i="23" s="1"/>
  <c r="H22" i="20"/>
  <c r="I6" i="6"/>
  <c r="E14" i="13"/>
  <c r="L9" i="21"/>
  <c r="D12" i="12"/>
  <c r="B16" i="13"/>
  <c r="M20" i="3"/>
  <c r="M8" i="3"/>
  <c r="Q23" i="3"/>
  <c r="L10" i="6"/>
  <c r="D8" i="12"/>
  <c r="C16" i="13"/>
  <c r="H6" i="23"/>
  <c r="L9" i="12"/>
  <c r="E26" i="20"/>
  <c r="I28" i="20"/>
  <c r="I16" i="20"/>
  <c r="M20" i="20"/>
  <c r="M8" i="20"/>
  <c r="Q22" i="20"/>
  <c r="E20" i="3"/>
  <c r="P7" i="6"/>
  <c r="H6" i="12"/>
  <c r="H8" i="23"/>
  <c r="D25" i="20"/>
  <c r="I27" i="20"/>
  <c r="M25" i="20"/>
  <c r="P15" i="20"/>
  <c r="H9" i="23"/>
  <c r="H6" i="6"/>
  <c r="E8" i="3"/>
  <c r="H9" i="3"/>
  <c r="Q12" i="3"/>
  <c r="E29" i="3"/>
  <c r="H6" i="3"/>
  <c r="L20" i="3"/>
  <c r="Q11" i="6"/>
  <c r="P25" i="20"/>
  <c r="D26" i="3"/>
  <c r="H30" i="3"/>
  <c r="H18" i="3"/>
  <c r="D6" i="3"/>
  <c r="P13" i="3"/>
  <c r="E13" i="12"/>
  <c r="E31" i="20"/>
  <c r="H9" i="20"/>
  <c r="P31" i="20"/>
  <c r="D11" i="3"/>
  <c r="L6" i="3"/>
  <c r="L8" i="3"/>
  <c r="L12" i="20"/>
  <c r="I21" i="3"/>
  <c r="D30" i="3"/>
  <c r="Q24" i="3"/>
  <c r="I8" i="6"/>
  <c r="P23" i="3"/>
  <c r="I9" i="6"/>
  <c r="D25" i="3"/>
  <c r="L6" i="6"/>
  <c r="M11" i="6"/>
  <c r="I15" i="20"/>
  <c r="M13" i="12"/>
  <c r="E9" i="3"/>
  <c r="L24" i="20"/>
  <c r="L29" i="3"/>
  <c r="I8" i="21"/>
  <c r="E12" i="3"/>
  <c r="P19" i="3"/>
  <c r="E12" i="12"/>
  <c r="M7" i="12"/>
  <c r="D13" i="20"/>
  <c r="H26" i="20"/>
  <c r="M13" i="20"/>
  <c r="H22" i="3"/>
  <c r="D31" i="3"/>
  <c r="P13" i="20"/>
  <c r="L17" i="3"/>
  <c r="E21" i="3"/>
  <c r="M31" i="20"/>
  <c r="H10" i="12"/>
  <c r="Q6" i="6"/>
  <c r="L12" i="3"/>
  <c r="D11" i="12"/>
  <c r="M8" i="6"/>
  <c r="E24" i="20"/>
  <c r="I15" i="3"/>
  <c r="M8" i="21"/>
  <c r="E18" i="3"/>
  <c r="E8" i="12"/>
  <c r="D17" i="3"/>
  <c r="H16" i="3"/>
  <c r="E16" i="20"/>
  <c r="D12" i="21"/>
  <c r="M26" i="20"/>
  <c r="E6" i="13"/>
  <c r="I27" i="3"/>
  <c r="E21" i="20"/>
  <c r="D9" i="12"/>
  <c r="I9" i="20"/>
  <c r="L10" i="21"/>
  <c r="H12" i="6"/>
  <c r="P6" i="21"/>
  <c r="E10" i="12"/>
  <c r="Q6" i="20"/>
  <c r="I28" i="3"/>
  <c r="M21" i="3"/>
  <c r="M9" i="3"/>
  <c r="M12" i="6"/>
  <c r="I10" i="20"/>
  <c r="M15" i="20"/>
  <c r="P29" i="20"/>
  <c r="I10" i="6"/>
  <c r="H9" i="21"/>
  <c r="P11" i="21"/>
  <c r="H7" i="21"/>
  <c r="D10" i="6"/>
  <c r="I13" i="12"/>
  <c r="L11" i="21"/>
  <c r="P10" i="21"/>
  <c r="P12" i="21"/>
  <c r="Q6" i="21"/>
  <c r="M11" i="21"/>
  <c r="L12" i="21"/>
  <c r="I11" i="21"/>
  <c r="H12" i="21"/>
  <c r="I6" i="21"/>
  <c r="H6" i="21"/>
  <c r="D6" i="21"/>
  <c r="Q14" i="20"/>
  <c r="E14" i="20"/>
  <c r="E16" i="13"/>
  <c r="L7" i="12"/>
  <c r="M12" i="12"/>
  <c r="H7" i="12"/>
  <c r="I9" i="12"/>
  <c r="H13" i="12"/>
  <c r="E9" i="12"/>
  <c r="P12" i="6"/>
  <c r="P6" i="6"/>
  <c r="L11" i="6"/>
  <c r="I12" i="6"/>
  <c r="H7" i="6"/>
  <c r="H10" i="6"/>
  <c r="D11" i="6"/>
  <c r="E11" i="6"/>
  <c r="E10" i="6"/>
  <c r="D27" i="20"/>
  <c r="D15" i="20"/>
  <c r="I29" i="20"/>
  <c r="I17" i="20"/>
  <c r="D26" i="20"/>
  <c r="I19" i="20"/>
  <c r="I20" i="3"/>
  <c r="I8" i="3"/>
  <c r="M27" i="3"/>
  <c r="M15" i="3"/>
  <c r="P20" i="3"/>
  <c r="Q8" i="3"/>
  <c r="E25" i="20"/>
  <c r="M22" i="20"/>
  <c r="M10" i="20"/>
  <c r="Q24" i="20"/>
  <c r="Q12" i="20"/>
  <c r="D28" i="3"/>
  <c r="E27" i="3"/>
  <c r="L26" i="3"/>
  <c r="L14" i="3"/>
  <c r="L21" i="20"/>
  <c r="L9" i="20"/>
  <c r="D23" i="3"/>
  <c r="M6" i="20"/>
  <c r="E22" i="3"/>
  <c r="D24" i="3"/>
  <c r="I29" i="3"/>
  <c r="I17" i="3"/>
  <c r="E31" i="3"/>
  <c r="L24" i="3"/>
  <c r="M12" i="3"/>
  <c r="H30" i="20"/>
  <c r="M19" i="20"/>
  <c r="Q21" i="20"/>
  <c r="Q9" i="20"/>
  <c r="E17" i="3"/>
  <c r="M23" i="3"/>
  <c r="M11" i="3"/>
  <c r="M25" i="3"/>
  <c r="P28" i="3"/>
  <c r="Q16" i="3"/>
  <c r="D14" i="20"/>
  <c r="L7" i="20"/>
  <c r="M30" i="20"/>
  <c r="M18" i="20"/>
  <c r="P20" i="20"/>
  <c r="Q8" i="20"/>
  <c r="E13" i="20"/>
  <c r="E11" i="3"/>
  <c r="L22" i="3"/>
  <c r="L10" i="3"/>
  <c r="Q27" i="3"/>
  <c r="Q15" i="3"/>
  <c r="E12" i="20"/>
  <c r="L13" i="20"/>
  <c r="M29" i="20"/>
  <c r="I31" i="20"/>
  <c r="D19" i="3"/>
  <c r="P7" i="3"/>
  <c r="I23" i="20"/>
  <c r="H11" i="20"/>
  <c r="E9" i="20"/>
  <c r="E30" i="3"/>
  <c r="D21" i="3"/>
  <c r="H26" i="3"/>
  <c r="Q26" i="3"/>
  <c r="P14" i="3"/>
  <c r="L25" i="20"/>
  <c r="D16" i="3"/>
  <c r="I25" i="3"/>
  <c r="E6" i="20"/>
  <c r="D20" i="20"/>
  <c r="D8" i="20"/>
  <c r="M27" i="20"/>
  <c r="D15" i="3"/>
  <c r="P12" i="3"/>
  <c r="D31" i="20"/>
  <c r="D19" i="20"/>
  <c r="D7" i="20"/>
  <c r="I7" i="20"/>
  <c r="I24" i="3"/>
  <c r="I12" i="3"/>
  <c r="D18" i="3"/>
  <c r="M31" i="3"/>
  <c r="M19" i="3"/>
  <c r="M7" i="3"/>
  <c r="L14" i="20"/>
  <c r="P16" i="20"/>
  <c r="I23" i="3"/>
  <c r="I11" i="3"/>
  <c r="M30" i="3"/>
  <c r="M18" i="3"/>
  <c r="Q11" i="3"/>
  <c r="I6" i="20"/>
  <c r="Q27" i="20"/>
  <c r="Q15" i="20"/>
  <c r="D10" i="3"/>
  <c r="I22" i="3"/>
  <c r="I10" i="3"/>
  <c r="Q22" i="3"/>
  <c r="P10" i="3"/>
  <c r="H14" i="20"/>
  <c r="Q26" i="20"/>
  <c r="D28" i="20"/>
  <c r="L9" i="3"/>
  <c r="M28" i="3"/>
  <c r="M16" i="3"/>
  <c r="M10" i="3"/>
  <c r="H18" i="20"/>
  <c r="M14" i="20"/>
  <c r="H12" i="3"/>
  <c r="P24" i="20"/>
  <c r="E13" i="3"/>
  <c r="L11" i="3"/>
  <c r="L23" i="3"/>
  <c r="P11" i="3"/>
  <c r="E27" i="20"/>
  <c r="E15" i="20"/>
  <c r="H8" i="20"/>
  <c r="H20" i="20"/>
  <c r="L6" i="20"/>
  <c r="E10" i="3"/>
  <c r="Q29" i="3"/>
  <c r="P17" i="3"/>
  <c r="L27" i="20"/>
  <c r="Q23" i="20"/>
  <c r="Q11" i="20"/>
  <c r="Q10" i="20"/>
  <c r="H23" i="20"/>
  <c r="E28" i="3"/>
  <c r="D29" i="3"/>
  <c r="I6" i="3"/>
  <c r="I18" i="3"/>
  <c r="I30" i="3"/>
  <c r="M14" i="3"/>
  <c r="M26" i="3"/>
  <c r="I11" i="20"/>
  <c r="P8" i="20"/>
  <c r="H7" i="3"/>
  <c r="H19" i="3"/>
  <c r="H31" i="3"/>
  <c r="L15" i="3"/>
  <c r="L27" i="3"/>
  <c r="E23" i="20"/>
  <c r="E11" i="20"/>
  <c r="H12" i="20"/>
  <c r="H24" i="20"/>
  <c r="Q7" i="20"/>
  <c r="H17" i="3"/>
  <c r="H29" i="3"/>
  <c r="L8" i="20"/>
  <c r="P22" i="20"/>
  <c r="M9" i="20"/>
  <c r="P21" i="20"/>
  <c r="E26" i="3"/>
  <c r="E25" i="3"/>
  <c r="H8" i="3"/>
  <c r="H20" i="3"/>
  <c r="L16" i="3"/>
  <c r="L28" i="3"/>
  <c r="P22" i="3"/>
  <c r="E22" i="20"/>
  <c r="E10" i="20"/>
  <c r="H13" i="20"/>
  <c r="H25" i="20"/>
  <c r="P12" i="20"/>
  <c r="E24" i="3"/>
  <c r="M28" i="20"/>
  <c r="M16" i="20"/>
  <c r="Q30" i="20"/>
  <c r="Q18" i="20"/>
  <c r="Q17" i="20"/>
  <c r="Q28" i="20"/>
  <c r="M24" i="3"/>
  <c r="L15" i="20"/>
  <c r="H15" i="20"/>
  <c r="H27" i="20"/>
  <c r="L19" i="20"/>
  <c r="P14" i="20"/>
  <c r="E19" i="3"/>
  <c r="D20" i="3"/>
  <c r="H11" i="3"/>
  <c r="H23" i="3"/>
  <c r="L7" i="3"/>
  <c r="L19" i="3"/>
  <c r="P25" i="3"/>
  <c r="D6" i="20"/>
  <c r="E19" i="20"/>
  <c r="E7" i="20"/>
  <c r="H16" i="20"/>
  <c r="H28" i="20"/>
  <c r="L20" i="20"/>
  <c r="L18" i="3"/>
  <c r="L30" i="3"/>
  <c r="P24" i="3"/>
  <c r="L31" i="3"/>
  <c r="Q21" i="3"/>
  <c r="Q9" i="3"/>
  <c r="P19" i="20"/>
  <c r="Q20" i="20"/>
  <c r="E23" i="3"/>
  <c r="H24" i="3"/>
  <c r="E30" i="20"/>
  <c r="E18" i="20"/>
  <c r="H17" i="20"/>
  <c r="H29" i="20"/>
  <c r="M21" i="20"/>
  <c r="E16" i="3"/>
  <c r="E15" i="3"/>
  <c r="H13" i="3"/>
  <c r="H25" i="3"/>
  <c r="E29" i="20"/>
  <c r="E17" i="20"/>
  <c r="H6" i="20"/>
  <c r="E14" i="3"/>
  <c r="Q31" i="3"/>
  <c r="M23" i="20"/>
  <c r="M11" i="20"/>
  <c r="D14" i="13"/>
  <c r="D13" i="13"/>
  <c r="D12" i="13"/>
  <c r="D8" i="13"/>
  <c r="D10" i="13"/>
  <c r="D7" i="13"/>
  <c r="D5" i="13"/>
  <c r="D6" i="13"/>
  <c r="D9" i="13"/>
  <c r="D15" i="13"/>
  <c r="D11" i="13"/>
  <c r="Q16" i="20"/>
  <c r="P17" i="20"/>
  <c r="Q29" i="20"/>
  <c r="P27" i="20"/>
  <c r="P28" i="20"/>
  <c r="P18" i="20"/>
  <c r="P30" i="20"/>
  <c r="P10" i="20"/>
  <c r="P11" i="20"/>
  <c r="P23" i="20"/>
  <c r="L16" i="20"/>
  <c r="L28" i="20"/>
  <c r="L17" i="20"/>
  <c r="L29" i="20"/>
  <c r="L18" i="20"/>
  <c r="L30" i="20"/>
  <c r="L10" i="20"/>
  <c r="L22" i="20"/>
  <c r="L11" i="20"/>
  <c r="L23" i="20"/>
  <c r="Q14" i="3"/>
  <c r="P15" i="3"/>
  <c r="P30" i="3"/>
  <c r="Q17" i="3"/>
  <c r="P26" i="3"/>
  <c r="P16" i="3"/>
  <c r="Q28" i="3"/>
  <c r="P29" i="3"/>
  <c r="Q18" i="3"/>
  <c r="P27" i="3"/>
  <c r="P9" i="3"/>
  <c r="P21" i="3"/>
  <c r="Q6" i="3"/>
  <c r="P6" i="3"/>
</calcChain>
</file>

<file path=xl/sharedStrings.xml><?xml version="1.0" encoding="utf-8"?>
<sst xmlns="http://schemas.openxmlformats.org/spreadsheetml/2006/main" count="506" uniqueCount="234">
  <si>
    <t>Table 1</t>
  </si>
  <si>
    <t>Table 2</t>
  </si>
  <si>
    <t>Table 3</t>
  </si>
  <si>
    <t>Table 4</t>
  </si>
  <si>
    <t>Table 5</t>
  </si>
  <si>
    <t>Table 6</t>
  </si>
  <si>
    <t>Note: 'Trips' were previously referred to as 'Visitors'.</t>
  </si>
  <si>
    <t>Trips ('000)</t>
  </si>
  <si>
    <t>Change</t>
  </si>
  <si>
    <t>Nights ('000)</t>
  </si>
  <si>
    <t>Total trip spend ($M)</t>
  </si>
  <si>
    <t>Spend in Australia ($M)</t>
  </si>
  <si>
    <t>'000</t>
  </si>
  <si>
    <t>%</t>
  </si>
  <si>
    <t>$M</t>
  </si>
  <si>
    <t>New Zealand</t>
  </si>
  <si>
    <t>Japan</t>
  </si>
  <si>
    <t>Hong Kong</t>
  </si>
  <si>
    <t>Singapore</t>
  </si>
  <si>
    <t>Malaysia</t>
  </si>
  <si>
    <t>Indonesia</t>
  </si>
  <si>
    <t>Philippines</t>
  </si>
  <si>
    <t>Taiwan</t>
  </si>
  <si>
    <t>Thailand</t>
  </si>
  <si>
    <t>Vietnam</t>
  </si>
  <si>
    <t>Korea</t>
  </si>
  <si>
    <t>China</t>
  </si>
  <si>
    <t>India</t>
  </si>
  <si>
    <t>United States of America</t>
  </si>
  <si>
    <t>Canada</t>
  </si>
  <si>
    <t>United Kingdom</t>
  </si>
  <si>
    <t>Germany</t>
  </si>
  <si>
    <t>Scandinavia</t>
  </si>
  <si>
    <t>France</t>
  </si>
  <si>
    <t>Italy</t>
  </si>
  <si>
    <t>Netherlands</t>
  </si>
  <si>
    <t>Switzerland</t>
  </si>
  <si>
    <t>Other Europe</t>
  </si>
  <si>
    <t>Other Countries</t>
  </si>
  <si>
    <t>Total</t>
  </si>
  <si>
    <t>Source: Tourism Research Australia: International Visitors Survey</t>
  </si>
  <si>
    <t>Other Reason</t>
  </si>
  <si>
    <t>Education</t>
  </si>
  <si>
    <t>Employment</t>
  </si>
  <si>
    <t>Business</t>
  </si>
  <si>
    <t>Visiting friends and relatives</t>
  </si>
  <si>
    <t>Holiday</t>
  </si>
  <si>
    <t>Australian Capital Territory</t>
  </si>
  <si>
    <t xml:space="preserve">Total </t>
  </si>
  <si>
    <t>Northern Territory</t>
  </si>
  <si>
    <t>Tasmania</t>
  </si>
  <si>
    <t>Western Australia</t>
  </si>
  <si>
    <t>South Australia</t>
  </si>
  <si>
    <t>Queensland</t>
  </si>
  <si>
    <t>Victoria</t>
  </si>
  <si>
    <t>New South Wales</t>
  </si>
  <si>
    <t>Regional Expenditure ($M)</t>
  </si>
  <si>
    <t>Other Private Accommodation</t>
  </si>
  <si>
    <t>Caravan or camping - non commercial</t>
  </si>
  <si>
    <t>Friends or relatives property</t>
  </si>
  <si>
    <t>Own property</t>
  </si>
  <si>
    <t>Other commercial accommodation</t>
  </si>
  <si>
    <t>Backpacker or hostel</t>
  </si>
  <si>
    <t>Caravan park or commercial camping ground</t>
  </si>
  <si>
    <t>Rented house/apartment/flat or unit</t>
  </si>
  <si>
    <t>Guest house or Bed &amp; Breakfast</t>
  </si>
  <si>
    <t>Hotel/resort/motel or motor Inn</t>
  </si>
  <si>
    <t>Other regions</t>
  </si>
  <si>
    <t>South Coast</t>
  </si>
  <si>
    <t>Hobart and the South</t>
  </si>
  <si>
    <t>Australia's South West</t>
  </si>
  <si>
    <t>Australia's North West</t>
  </si>
  <si>
    <t>Hunter</t>
  </si>
  <si>
    <t>Sunshine Coast</t>
  </si>
  <si>
    <t>Darwin</t>
  </si>
  <si>
    <t>North Coast NSW</t>
  </si>
  <si>
    <t>Canberra</t>
  </si>
  <si>
    <t>Tropical North Queensland</t>
  </si>
  <si>
    <t>Adelaide</t>
  </si>
  <si>
    <t>Gold Coast</t>
  </si>
  <si>
    <t>Brisbane</t>
  </si>
  <si>
    <t>Melbourne</t>
  </si>
  <si>
    <t>Sydney</t>
  </si>
  <si>
    <t>Region</t>
  </si>
  <si>
    <t xml:space="preserve">Other </t>
  </si>
  <si>
    <t>Entertainment</t>
  </si>
  <si>
    <t>Regional NSW</t>
  </si>
  <si>
    <t>Regional VIC</t>
  </si>
  <si>
    <t>Regional QLD</t>
  </si>
  <si>
    <t>Regional SA</t>
  </si>
  <si>
    <t>Perth</t>
  </si>
  <si>
    <t>Regional WA</t>
  </si>
  <si>
    <t>Hobart</t>
  </si>
  <si>
    <t>Regional TAS</t>
  </si>
  <si>
    <t>Regional NT</t>
  </si>
  <si>
    <r>
      <rPr>
        <b/>
        <i/>
        <sz val="8"/>
        <color theme="1"/>
        <rFont val="Verdana"/>
        <family val="2"/>
      </rPr>
      <t xml:space="preserve">(a) </t>
    </r>
    <r>
      <rPr>
        <i/>
        <sz val="8"/>
        <color theme="1"/>
        <rFont val="Verdana"/>
        <family val="2"/>
      </rPr>
      <t>Estimates are for international visitors aged 15 years and over</t>
    </r>
  </si>
  <si>
    <r>
      <rPr>
        <b/>
        <i/>
        <sz val="8"/>
        <color theme="1"/>
        <rFont val="Verdana"/>
        <family val="2"/>
      </rPr>
      <t>(a)</t>
    </r>
    <r>
      <rPr>
        <i/>
        <sz val="8"/>
        <color theme="1"/>
        <rFont val="Verdana"/>
        <family val="2"/>
      </rPr>
      <t xml:space="preserve"> Estimates are for international visitors aged 15 years and over</t>
    </r>
  </si>
  <si>
    <r>
      <rPr>
        <b/>
        <i/>
        <sz val="8"/>
        <color theme="1"/>
        <rFont val="Verdana"/>
        <family val="2"/>
      </rPr>
      <t>(a)</t>
    </r>
    <r>
      <rPr>
        <i/>
        <sz val="8"/>
        <color theme="1"/>
        <rFont val="Verdana"/>
        <family val="2"/>
      </rPr>
      <t xml:space="preserve"> Estimates are for International visitors aged 15years and over</t>
    </r>
  </si>
  <si>
    <r>
      <rPr>
        <b/>
        <i/>
        <sz val="8"/>
        <color theme="1"/>
        <rFont val="Verdana"/>
        <family val="2"/>
      </rPr>
      <t>(b)</t>
    </r>
    <r>
      <rPr>
        <i/>
        <sz val="8"/>
        <color theme="1"/>
        <rFont val="Verdana"/>
        <family val="2"/>
      </rPr>
      <t xml:space="preserve"> Individual region totals will not sum to the State total as International visitors may have visited more than one region while in Australia</t>
    </r>
  </si>
  <si>
    <r>
      <rPr>
        <b/>
        <i/>
        <sz val="8"/>
        <color theme="1"/>
        <rFont val="Verdana"/>
        <family val="2"/>
      </rPr>
      <t>(a)</t>
    </r>
    <r>
      <rPr>
        <i/>
        <sz val="8"/>
        <color theme="1"/>
        <rFont val="Verdana"/>
        <family val="2"/>
      </rPr>
      <t>Estimates are for international visitors aged 15 years and over</t>
    </r>
  </si>
  <si>
    <t>Annual</t>
  </si>
  <si>
    <t>Table 7</t>
  </si>
  <si>
    <t>Table 8</t>
  </si>
  <si>
    <t>Table 9</t>
  </si>
  <si>
    <t>Table 10</t>
  </si>
  <si>
    <t>Quarterly</t>
  </si>
  <si>
    <r>
      <t>Trips</t>
    </r>
    <r>
      <rPr>
        <b/>
        <vertAlign val="superscript"/>
        <sz val="8"/>
        <color theme="0"/>
        <rFont val="Verdana"/>
        <family val="2"/>
      </rPr>
      <t>(b)</t>
    </r>
    <r>
      <rPr>
        <b/>
        <sz val="9"/>
        <color theme="0"/>
        <rFont val="Verdana"/>
        <family val="2"/>
      </rPr>
      <t xml:space="preserve"> ('000)</t>
    </r>
  </si>
  <si>
    <t>Reference</t>
  </si>
  <si>
    <t>Airfares</t>
  </si>
  <si>
    <t>Tours</t>
  </si>
  <si>
    <t>Transportation</t>
  </si>
  <si>
    <t>Food, drink &amp; accommodation</t>
  </si>
  <si>
    <t>Other Expenditure</t>
  </si>
  <si>
    <t>Trips,  nights and spend by country of residence</t>
  </si>
  <si>
    <t>Destination Perth</t>
  </si>
  <si>
    <t>Queensland Country</t>
  </si>
  <si>
    <t>New England North West</t>
  </si>
  <si>
    <t>Table 11</t>
  </si>
  <si>
    <t>Other reason</t>
  </si>
  <si>
    <t>Not asked</t>
  </si>
  <si>
    <t>Transited Australia</t>
  </si>
  <si>
    <t>In transit</t>
  </si>
  <si>
    <t>Not stated/unknown</t>
  </si>
  <si>
    <t>Other - not further defined</t>
  </si>
  <si>
    <t>Other via websites like airBnB</t>
  </si>
  <si>
    <t>Slept in bus/coach/train or plane</t>
  </si>
  <si>
    <t>Boat/houseboat or cabin cruiser not further defined</t>
  </si>
  <si>
    <t>Hospital or hospital related accommodation</t>
  </si>
  <si>
    <t>Education institution (University/school dormitory or college)</t>
  </si>
  <si>
    <t>Other accommodation</t>
  </si>
  <si>
    <t>Private accommodation (not a friend or relative) - eg Airbnb</t>
  </si>
  <si>
    <t>Other non-commercial property</t>
  </si>
  <si>
    <t>Privately owned by boat or yacht</t>
  </si>
  <si>
    <t>Homestay via websites like airBnB</t>
  </si>
  <si>
    <t>Homestay</t>
  </si>
  <si>
    <t>Other private accommodation</t>
  </si>
  <si>
    <t>Caravan or camping - non-commercial - not further defined</t>
  </si>
  <si>
    <t>Motor home or campervan - side of the road/private property</t>
  </si>
  <si>
    <t>Camping - national park/crown land</t>
  </si>
  <si>
    <t>Camping - side of the road/private property</t>
  </si>
  <si>
    <t>No other reason</t>
  </si>
  <si>
    <t>Caravan - side of the road/private property</t>
  </si>
  <si>
    <t>Other reasons not further defined</t>
  </si>
  <si>
    <t>Caravan or camping - non-commercial</t>
  </si>
  <si>
    <t>To enrol in tertiary education</t>
  </si>
  <si>
    <t>To explore future tertiary education enrolment</t>
  </si>
  <si>
    <t>Own property (e.g. holiday house)</t>
  </si>
  <si>
    <t>Explore/buy/check on investment opportunities/properties</t>
  </si>
  <si>
    <t>Attend Funeral</t>
  </si>
  <si>
    <t>Other Commercial Accommodation</t>
  </si>
  <si>
    <t>To renew visa</t>
  </si>
  <si>
    <t>Glamping (Safari tent/luxury tent/tree house/yurt)</t>
  </si>
  <si>
    <t>To explore possibility of immigration</t>
  </si>
  <si>
    <t>Commerical boat/houseboat/cabin cruiser or cruise ship</t>
  </si>
  <si>
    <t>Medical reasons</t>
  </si>
  <si>
    <t>Backpacker or hostel via websites like airBnB</t>
  </si>
  <si>
    <t>Convention/conference/seminar/trade fair/exhibition</t>
  </si>
  <si>
    <t>Caravan park or commercial camping ground - not further defined</t>
  </si>
  <si>
    <t xml:space="preserve">Caravan park - travelling with a motor home or campervan </t>
  </si>
  <si>
    <t>Caravan park - cabin</t>
  </si>
  <si>
    <t>Visiting friends and relatives - not further defined</t>
  </si>
  <si>
    <t>Caravan park - camping</t>
  </si>
  <si>
    <t>Visiting an international student relative or friend studying in Australia</t>
  </si>
  <si>
    <t>Caravan park - caravan but not travelling with caravan</t>
  </si>
  <si>
    <t>Visiting friends</t>
  </si>
  <si>
    <t>Caravan park - travelling with and staying in a caravan</t>
  </si>
  <si>
    <t>Visiting relatives</t>
  </si>
  <si>
    <t>Rented accommodation on farm</t>
  </si>
  <si>
    <t>To join or leave a multi-day cruise</t>
  </si>
  <si>
    <t>Rented house/apartment/flat or unit vis websites like airBnB</t>
  </si>
  <si>
    <t>To attend a specific leisure event or festival</t>
  </si>
  <si>
    <t>Rented house/apartment/flat or unit (bot serviced daily)</t>
  </si>
  <si>
    <t>Incentive reward provided by business employer</t>
  </si>
  <si>
    <t>Accompanying business visitor</t>
  </si>
  <si>
    <t>Guest house or Bed &amp; Breakfast via websites like airBnB</t>
  </si>
  <si>
    <t>Accompanying convention/conference/seminar/trade fair/exhibition</t>
  </si>
  <si>
    <t>Experience aboriginal culture</t>
  </si>
  <si>
    <t>To experience Australias food, wines and wineries</t>
  </si>
  <si>
    <t>Serviced apartment via websites like airBnB</t>
  </si>
  <si>
    <t>Participate in or watch organised sport</t>
  </si>
  <si>
    <t>Serviced apartment</t>
  </si>
  <si>
    <t>On honeymoon</t>
  </si>
  <si>
    <t>Hotel/resort/motel or motor Inn - not further defined</t>
  </si>
  <si>
    <t>Working holiday</t>
  </si>
  <si>
    <t>Luxury hotel or luxury resort (4 or 5 star)</t>
  </si>
  <si>
    <t>Standard hotel/motor inn (below 4 star)</t>
  </si>
  <si>
    <t>Hotels and similar accommodation</t>
  </si>
  <si>
    <t>Section 2: Main reason for travel</t>
  </si>
  <si>
    <t>Section 1: Accommodation type</t>
  </si>
  <si>
    <r>
      <t>Other Accomodation</t>
    </r>
    <r>
      <rPr>
        <vertAlign val="superscript"/>
        <sz val="8"/>
        <rFont val="Verdana"/>
        <family val="2"/>
      </rPr>
      <t>(b)</t>
    </r>
  </si>
  <si>
    <r>
      <rPr>
        <b/>
        <i/>
        <sz val="8"/>
        <color theme="1"/>
        <rFont val="Verdana"/>
        <family val="2"/>
      </rPr>
      <t>(b)</t>
    </r>
    <r>
      <rPr>
        <i/>
        <sz val="8"/>
        <color theme="1"/>
        <rFont val="Verdana"/>
        <family val="2"/>
      </rPr>
      <t xml:space="preserve"> Other Accommodation includes other types of accommodation, in transit and not stated/unknown</t>
    </r>
  </si>
  <si>
    <t>Trips, nights and regional expenditure for top 20 regions</t>
  </si>
  <si>
    <t>Back to content page</t>
  </si>
  <si>
    <r>
      <t>International travel estimates by state/territory</t>
    </r>
    <r>
      <rPr>
        <b/>
        <vertAlign val="superscript"/>
        <sz val="8"/>
        <color rgb="FF7A4282"/>
        <rFont val="Verdana"/>
        <family val="2"/>
      </rPr>
      <t>(a)</t>
    </r>
  </si>
  <si>
    <t>International nights by type of accommodation used</t>
  </si>
  <si>
    <t>Trips, nights and regional expenditure by state/territory by capital/regional</t>
  </si>
  <si>
    <t>Total trip expenditure by item of expenditure for top 5 country of residence</t>
  </si>
  <si>
    <t>Trips,  nights and regional expenditure by state/territory by capital/regional</t>
  </si>
  <si>
    <t>Trips,  nights and regional expenditure by state/territory</t>
  </si>
  <si>
    <r>
      <t>International travel estimates by state/territory by capital/regional</t>
    </r>
    <r>
      <rPr>
        <b/>
        <vertAlign val="superscript"/>
        <sz val="8"/>
        <color rgb="FF7A4282"/>
        <rFont val="Verdana"/>
        <family val="2"/>
      </rPr>
      <t>(a)</t>
    </r>
  </si>
  <si>
    <t>% change between year ending</t>
  </si>
  <si>
    <t>Regional expenditure ($M)</t>
  </si>
  <si>
    <r>
      <t>International travel estimates by top 20 regions</t>
    </r>
    <r>
      <rPr>
        <b/>
        <vertAlign val="superscript"/>
        <sz val="8"/>
        <color rgb="FF7A4282"/>
        <rFont val="Verdana"/>
        <family val="2"/>
      </rPr>
      <t>(a)</t>
    </r>
  </si>
  <si>
    <t>Shopping</t>
  </si>
  <si>
    <t>Trips,  nights and spend by main reason for travel</t>
  </si>
  <si>
    <t>Total trip expenditure by item of expenditure by main reason for travel</t>
  </si>
  <si>
    <r>
      <rPr>
        <b/>
        <i/>
        <sz val="8"/>
        <color theme="1"/>
        <rFont val="Verdana"/>
        <family val="2"/>
      </rPr>
      <t>(c)</t>
    </r>
    <r>
      <rPr>
        <i/>
        <sz val="8"/>
        <color theme="1"/>
        <rFont val="Verdana"/>
        <family val="2"/>
      </rPr>
      <t xml:space="preserve"> For a list of accommodations included in each group, refer to </t>
    </r>
    <r>
      <rPr>
        <i/>
        <u/>
        <sz val="8"/>
        <color theme="1"/>
        <rFont val="Verdana"/>
        <family val="2"/>
      </rPr>
      <t>Section 1</t>
    </r>
    <r>
      <rPr>
        <i/>
        <sz val="8"/>
        <color theme="1"/>
        <rFont val="Verdana"/>
        <family val="2"/>
      </rPr>
      <t xml:space="preserve"> of the Reference tab</t>
    </r>
  </si>
  <si>
    <r>
      <t>Other purpose</t>
    </r>
    <r>
      <rPr>
        <b/>
        <vertAlign val="superscript"/>
        <sz val="8"/>
        <color theme="0"/>
        <rFont val="Verdana"/>
        <family val="2"/>
      </rPr>
      <t>(c)</t>
    </r>
  </si>
  <si>
    <r>
      <rPr>
        <b/>
        <i/>
        <sz val="8"/>
        <color theme="1"/>
        <rFont val="Verdana"/>
        <family val="2"/>
      </rPr>
      <t>(c)</t>
    </r>
    <r>
      <rPr>
        <i/>
        <sz val="8"/>
        <color theme="1"/>
        <rFont val="Verdana"/>
        <family val="2"/>
      </rPr>
      <t>Employment is included in "Other Purpose"</t>
    </r>
  </si>
  <si>
    <r>
      <rPr>
        <b/>
        <i/>
        <sz val="8"/>
        <color theme="1"/>
        <rFont val="Verdana"/>
        <family val="2"/>
      </rPr>
      <t>(b)</t>
    </r>
    <r>
      <rPr>
        <i/>
        <sz val="8"/>
        <color theme="1"/>
        <rFont val="Verdana"/>
        <family val="2"/>
      </rPr>
      <t>For a list of reasons included in each group, refer to Section 2 of the Reference tab</t>
    </r>
  </si>
  <si>
    <r>
      <t>International travel estimates by main reason for travel</t>
    </r>
    <r>
      <rPr>
        <b/>
        <vertAlign val="superscript"/>
        <sz val="8"/>
        <color rgb="FF7A4282"/>
        <rFont val="Verdana"/>
        <family val="2"/>
      </rPr>
      <t>(a)(b)</t>
    </r>
  </si>
  <si>
    <t>Brisbane and the Gold Coast</t>
  </si>
  <si>
    <r>
      <t>International visitors nights by type of accommodation used</t>
    </r>
    <r>
      <rPr>
        <b/>
        <vertAlign val="superscript"/>
        <sz val="8"/>
        <color rgb="FF7A4282"/>
        <rFont val="Verdana"/>
        <family val="2"/>
      </rPr>
      <t>(a)(b)(c)</t>
    </r>
  </si>
  <si>
    <r>
      <rPr>
        <b/>
        <i/>
        <sz val="8"/>
        <color theme="1"/>
        <rFont val="Verdana"/>
        <family val="2"/>
      </rPr>
      <t>(b)</t>
    </r>
    <r>
      <rPr>
        <i/>
        <sz val="8"/>
        <color theme="1"/>
        <rFont val="Verdana"/>
        <family val="2"/>
      </rPr>
      <t xml:space="preserve"> Total is Spend in Australia</t>
    </r>
  </si>
  <si>
    <t>Expenditure ($M)</t>
  </si>
  <si>
    <r>
      <t>Total trip expenditure by item of expenditure for International visitors by main reason for travel</t>
    </r>
    <r>
      <rPr>
        <b/>
        <vertAlign val="superscript"/>
        <sz val="8"/>
        <color rgb="FF7A4282"/>
        <rFont val="Verdana"/>
        <family val="2"/>
      </rPr>
      <t>(a)(b)</t>
    </r>
  </si>
  <si>
    <r>
      <t>Total trip expenditure by item of expenditure for International visitors by top 5 countries of residence</t>
    </r>
    <r>
      <rPr>
        <b/>
        <vertAlign val="superscript"/>
        <sz val="8"/>
        <color rgb="FF7A4282"/>
        <rFont val="Verdana"/>
        <family val="2"/>
      </rPr>
      <t>(a)</t>
    </r>
  </si>
  <si>
    <t>Mallee</t>
  </si>
  <si>
    <t>Total(b)</t>
  </si>
  <si>
    <t>Estimates for Year ending March 2025 from the International Visitor Survey</t>
  </si>
  <si>
    <t>Year ending March 2024</t>
  </si>
  <si>
    <t>Year ending March 2025</t>
  </si>
  <si>
    <t>Year ending March 2025
('000)</t>
  </si>
  <si>
    <t>Proportion of nights (Year ending March 2025)</t>
  </si>
  <si>
    <t>Ranked by nights in region for Year ending March 2025</t>
  </si>
  <si>
    <t>Ranked by total trip expenditure for Year ending March 2025</t>
  </si>
  <si>
    <t>Year ending March</t>
  </si>
  <si>
    <t>March quarter 2024</t>
  </si>
  <si>
    <t>March quarter 2025</t>
  </si>
  <si>
    <t>March quarter</t>
  </si>
  <si>
    <t>Year ending March 2024
 ('000)</t>
  </si>
  <si>
    <r>
      <t>International travel estimates by country of residence</t>
    </r>
    <r>
      <rPr>
        <b/>
        <vertAlign val="superscript"/>
        <sz val="8"/>
        <color rgb="FF7A4282"/>
        <rFont val="Verdana"/>
        <family val="2"/>
      </rPr>
      <t>(a)</t>
    </r>
  </si>
  <si>
    <t>Other Asia</t>
  </si>
  <si>
    <t>Geelong and the Bellarine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</si>
</sst>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0.0"/>
  </numFmts>
  <fonts count="3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0"/>
      <name val="Verdana"/>
      <family val="2"/>
    </font>
    <font>
      <b/>
      <sz val="12"/>
      <color rgb="FF7A4282"/>
      <name val="Verdana"/>
      <family val="2"/>
    </font>
    <font>
      <sz val="9"/>
      <color theme="1"/>
      <name val="Verdana"/>
      <family val="2"/>
    </font>
    <font>
      <sz val="10"/>
      <color indexed="0"/>
      <name val="Helv"/>
    </font>
    <font>
      <sz val="9"/>
      <color indexed="8"/>
      <name val="Arial"/>
      <family val="2"/>
    </font>
    <font>
      <sz val="9"/>
      <color theme="1"/>
      <name val="Arial"/>
      <family val="2"/>
    </font>
    <font>
      <i/>
      <sz val="8"/>
      <name val="Verdana"/>
      <family val="2"/>
    </font>
    <font>
      <b/>
      <vertAlign val="superscript"/>
      <sz val="8"/>
      <color rgb="FF7A4282"/>
      <name val="Verdana"/>
      <family val="2"/>
    </font>
    <font>
      <sz val="11"/>
      <color theme="1"/>
      <name val="Verdana"/>
      <family val="2"/>
    </font>
    <font>
      <b/>
      <sz val="9"/>
      <color theme="0"/>
      <name val="Verdana"/>
      <family val="2"/>
    </font>
    <font>
      <sz val="11"/>
      <color theme="0"/>
      <name val="Verdana"/>
      <family val="2"/>
    </font>
    <font>
      <sz val="9"/>
      <name val="Verdana"/>
      <family val="2"/>
    </font>
    <font>
      <vertAlign val="superscript"/>
      <sz val="8"/>
      <name val="Verdana"/>
      <family val="2"/>
    </font>
    <font>
      <b/>
      <sz val="11"/>
      <color theme="1"/>
      <name val="Verdana"/>
      <family val="2"/>
    </font>
    <font>
      <b/>
      <sz val="9"/>
      <name val="Verdana"/>
      <family val="2"/>
    </font>
    <font>
      <i/>
      <sz val="8"/>
      <color theme="1"/>
      <name val="Verdana"/>
      <family val="2"/>
    </font>
    <font>
      <b/>
      <i/>
      <sz val="8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i/>
      <sz val="9"/>
      <name val="Verdana"/>
      <family val="2"/>
    </font>
    <font>
      <sz val="8"/>
      <color theme="1"/>
      <name val="Aptos Narrow"/>
      <family val="2"/>
      <scheme val="minor"/>
    </font>
    <font>
      <b/>
      <vertAlign val="superscript"/>
      <sz val="8"/>
      <color theme="0"/>
      <name val="Verdana"/>
      <family val="2"/>
    </font>
    <font>
      <b/>
      <sz val="9"/>
      <color indexed="8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b/>
      <sz val="11"/>
      <color theme="1"/>
      <name val="Aptos Narrow"/>
      <family val="2"/>
      <scheme val="minor"/>
    </font>
    <font>
      <b/>
      <sz val="9"/>
      <color theme="1"/>
      <name val="Verdana"/>
      <family val="2"/>
    </font>
    <font>
      <i/>
      <u/>
      <sz val="8"/>
      <color theme="1"/>
      <name val="Verdana"/>
      <family val="2"/>
    </font>
    <font>
      <sz val="9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2E1A4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9" fontId="26" fillId="0" borderId="0" applyFont="0" applyFill="0" applyBorder="0" applyAlignment="0" applyProtection="0"/>
    <xf numFmtId="0" fontId="27" fillId="0" borderId="0"/>
    <xf numFmtId="0" fontId="28" fillId="0" borderId="0"/>
    <xf numFmtId="0" fontId="27" fillId="0" borderId="0"/>
  </cellStyleXfs>
  <cellXfs count="97">
    <xf numFmtId="0" fontId="0" fillId="0" borderId="0" xfId="0"/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/>
    </xf>
    <xf numFmtId="0" fontId="4" fillId="0" borderId="0" xfId="0" applyFont="1"/>
    <xf numFmtId="0" fontId="6" fillId="0" borderId="0" xfId="2" applyFont="1"/>
    <xf numFmtId="0" fontId="7" fillId="0" borderId="0" xfId="0" applyFont="1"/>
    <xf numFmtId="0" fontId="8" fillId="0" borderId="0" xfId="1" applyFont="1" applyAlignment="1" applyProtection="1"/>
    <xf numFmtId="3" fontId="10" fillId="0" borderId="0" xfId="0" applyNumberFormat="1" applyFont="1"/>
    <xf numFmtId="165" fontId="10" fillId="0" borderId="0" xfId="0" applyNumberFormat="1" applyFont="1"/>
    <xf numFmtId="0" fontId="10" fillId="0" borderId="0" xfId="0" applyFont="1"/>
    <xf numFmtId="0" fontId="11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/>
    </xf>
    <xf numFmtId="3" fontId="11" fillId="2" borderId="0" xfId="0" applyNumberFormat="1" applyFont="1" applyFill="1" applyAlignment="1">
      <alignment horizontal="right" wrapText="1"/>
    </xf>
    <xf numFmtId="3" fontId="11" fillId="2" borderId="0" xfId="0" quotePrefix="1" applyNumberFormat="1" applyFont="1" applyFill="1" applyAlignment="1">
      <alignment horizontal="center"/>
    </xf>
    <xf numFmtId="165" fontId="11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12" fillId="0" borderId="0" xfId="0" applyFont="1"/>
    <xf numFmtId="0" fontId="13" fillId="0" borderId="0" xfId="2" applyFont="1" applyAlignment="1">
      <alignment horizontal="left" indent="1"/>
    </xf>
    <xf numFmtId="3" fontId="13" fillId="0" borderId="0" xfId="0" applyNumberFormat="1" applyFont="1"/>
    <xf numFmtId="165" fontId="13" fillId="0" borderId="0" xfId="0" applyNumberFormat="1" applyFont="1"/>
    <xf numFmtId="3" fontId="13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2" applyFont="1" applyBorder="1" applyAlignment="1">
      <alignment horizontal="left"/>
    </xf>
    <xf numFmtId="3" fontId="16" fillId="0" borderId="1" xfId="0" applyNumberFormat="1" applyFont="1" applyBorder="1"/>
    <xf numFmtId="3" fontId="19" fillId="0" borderId="0" xfId="0" applyNumberFormat="1" applyFont="1"/>
    <xf numFmtId="165" fontId="19" fillId="0" borderId="0" xfId="0" applyNumberFormat="1" applyFont="1"/>
    <xf numFmtId="0" fontId="19" fillId="0" borderId="0" xfId="0" applyFont="1"/>
    <xf numFmtId="3" fontId="17" fillId="0" borderId="0" xfId="0" quotePrefix="1" applyNumberFormat="1" applyFont="1" applyAlignment="1">
      <alignment wrapText="1"/>
    </xf>
    <xf numFmtId="3" fontId="17" fillId="0" borderId="0" xfId="0" applyNumberFormat="1" applyFont="1"/>
    <xf numFmtId="165" fontId="17" fillId="0" borderId="0" xfId="0" applyNumberFormat="1" applyFont="1"/>
    <xf numFmtId="0" fontId="17" fillId="0" borderId="0" xfId="0" applyFont="1"/>
    <xf numFmtId="0" fontId="18" fillId="0" borderId="0" xfId="0" quotePrefix="1" applyFont="1" applyAlignment="1">
      <alignment horizontal="left" wrapTex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11" fillId="2" borderId="0" xfId="0" applyNumberFormat="1" applyFont="1" applyFill="1" applyAlignment="1">
      <alignment horizontal="center" wrapText="1"/>
    </xf>
    <xf numFmtId="3" fontId="20" fillId="0" borderId="0" xfId="0" applyNumberFormat="1" applyFont="1"/>
    <xf numFmtId="0" fontId="17" fillId="0" borderId="0" xfId="0" quotePrefix="1" applyFont="1"/>
    <xf numFmtId="0" fontId="16" fillId="0" borderId="1" xfId="2" applyFont="1" applyBorder="1" applyAlignment="1">
      <alignment horizontal="left" indent="1"/>
    </xf>
    <xf numFmtId="3" fontId="13" fillId="0" borderId="1" xfId="0" applyNumberFormat="1" applyFont="1" applyBorder="1"/>
    <xf numFmtId="0" fontId="22" fillId="0" borderId="0" xfId="0" applyFont="1"/>
    <xf numFmtId="0" fontId="0" fillId="0" borderId="1" xfId="0" applyBorder="1"/>
    <xf numFmtId="0" fontId="16" fillId="0" borderId="0" xfId="2" applyFont="1" applyAlignment="1">
      <alignment vertical="top"/>
    </xf>
    <xf numFmtId="0" fontId="21" fillId="0" borderId="0" xfId="2" applyFont="1" applyAlignment="1">
      <alignment horizontal="left" indent="1"/>
    </xf>
    <xf numFmtId="0" fontId="16" fillId="0" borderId="0" xfId="2" applyFont="1"/>
    <xf numFmtId="0" fontId="11" fillId="2" borderId="0" xfId="0" applyFont="1" applyFill="1" applyAlignment="1">
      <alignment horizontal="left"/>
    </xf>
    <xf numFmtId="0" fontId="24" fillId="0" borderId="0" xfId="2" applyFont="1" applyAlignment="1">
      <alignment horizontal="left"/>
    </xf>
    <xf numFmtId="0" fontId="11" fillId="2" borderId="0" xfId="0" applyFont="1" applyFill="1" applyAlignment="1">
      <alignment horizontal="left" wrapText="1"/>
    </xf>
    <xf numFmtId="3" fontId="11" fillId="2" borderId="0" xfId="0" applyNumberFormat="1" applyFont="1" applyFill="1" applyAlignment="1">
      <alignment horizontal="left" wrapText="1"/>
    </xf>
    <xf numFmtId="0" fontId="11" fillId="2" borderId="0" xfId="0" applyFont="1" applyFill="1"/>
    <xf numFmtId="0" fontId="1" fillId="0" borderId="0" xfId="1"/>
    <xf numFmtId="0" fontId="13" fillId="0" borderId="0" xfId="2" applyFont="1"/>
    <xf numFmtId="0" fontId="13" fillId="0" borderId="0" xfId="2" applyFont="1" applyAlignment="1">
      <alignment vertical="top"/>
    </xf>
    <xf numFmtId="9" fontId="10" fillId="0" borderId="0" xfId="3" applyFont="1"/>
    <xf numFmtId="0" fontId="13" fillId="0" borderId="1" xfId="2" applyFont="1" applyBorder="1" applyAlignment="1">
      <alignment vertical="top"/>
    </xf>
    <xf numFmtId="3" fontId="13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5" fontId="16" fillId="0" borderId="1" xfId="0" applyNumberFormat="1" applyFont="1" applyBorder="1"/>
    <xf numFmtId="0" fontId="11" fillId="2" borderId="0" xfId="0" applyFont="1" applyFill="1" applyAlignment="1">
      <alignment horizontal="center" vertical="top"/>
    </xf>
    <xf numFmtId="0" fontId="30" fillId="0" borderId="0" xfId="0" applyFont="1" applyAlignment="1">
      <alignment horizontal="left"/>
    </xf>
    <xf numFmtId="0" fontId="4" fillId="0" borderId="0" xfId="0" applyFont="1" applyAlignment="1">
      <alignment horizontal="left" indent="2"/>
    </xf>
    <xf numFmtId="0" fontId="30" fillId="0" borderId="0" xfId="0" applyFont="1"/>
    <xf numFmtId="0" fontId="2" fillId="2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16" fillId="0" borderId="0" xfId="2" applyFont="1" applyAlignment="1">
      <alignment horizontal="left"/>
    </xf>
    <xf numFmtId="3" fontId="16" fillId="0" borderId="0" xfId="0" applyNumberFormat="1" applyFont="1"/>
    <xf numFmtId="9" fontId="16" fillId="0" borderId="0" xfId="3" applyFont="1" applyBorder="1"/>
    <xf numFmtId="0" fontId="12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6" fillId="0" borderId="0" xfId="2" applyFont="1" applyAlignment="1">
      <alignment horizontal="left" indent="1"/>
    </xf>
    <xf numFmtId="9" fontId="13" fillId="0" borderId="0" xfId="3" applyFont="1" applyBorder="1"/>
    <xf numFmtId="0" fontId="11" fillId="2" borderId="0" xfId="0" applyFont="1" applyFill="1" applyAlignment="1">
      <alignment horizontal="center" wrapText="1"/>
    </xf>
    <xf numFmtId="3" fontId="29" fillId="0" borderId="0" xfId="0" applyNumberFormat="1" applyFont="1"/>
    <xf numFmtId="165" fontId="16" fillId="0" borderId="0" xfId="0" applyNumberFormat="1" applyFont="1"/>
    <xf numFmtId="3" fontId="13" fillId="0" borderId="0" xfId="0" applyNumberFormat="1" applyFont="1" applyAlignment="1">
      <alignment horizontal="left"/>
    </xf>
    <xf numFmtId="0" fontId="3" fillId="0" borderId="0" xfId="0" applyFont="1" applyAlignment="1">
      <alignment vertical="center" wrapText="1"/>
    </xf>
    <xf numFmtId="0" fontId="10" fillId="0" borderId="0" xfId="0" quotePrefix="1" applyFont="1"/>
    <xf numFmtId="9" fontId="13" fillId="0" borderId="0" xfId="3" applyFont="1" applyBorder="1" applyAlignment="1">
      <alignment horizontal="center"/>
    </xf>
    <xf numFmtId="0" fontId="17" fillId="0" borderId="0" xfId="0" quotePrefix="1" applyFont="1" applyAlignment="1">
      <alignment horizontal="left" wrapText="1"/>
    </xf>
    <xf numFmtId="0" fontId="17" fillId="0" borderId="0" xfId="0" quotePrefix="1" applyFont="1" applyAlignment="1">
      <alignment horizontal="left"/>
    </xf>
    <xf numFmtId="3" fontId="13" fillId="0" borderId="0" xfId="0" quotePrefix="1" applyNumberFormat="1" applyFont="1" applyAlignment="1">
      <alignment horizontal="right"/>
    </xf>
    <xf numFmtId="3" fontId="16" fillId="0" borderId="1" xfId="0" quotePrefix="1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3" fontId="32" fillId="0" borderId="0" xfId="0" applyNumberFormat="1" applyFont="1"/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17" fillId="0" borderId="0" xfId="0" quotePrefix="1" applyFont="1" applyAlignment="1">
      <alignment horizontal="left" wrapText="1"/>
    </xf>
    <xf numFmtId="3" fontId="3" fillId="0" borderId="0" xfId="0" applyNumberFormat="1" applyFont="1" applyAlignment="1">
      <alignment horizontal="left" vertical="center" wrapText="1"/>
    </xf>
    <xf numFmtId="3" fontId="11" fillId="2" borderId="0" xfId="0" applyNumberFormat="1" applyFont="1" applyFill="1" applyAlignment="1">
      <alignment horizontal="center" vertical="top"/>
    </xf>
    <xf numFmtId="3" fontId="11" fillId="2" borderId="0" xfId="0" applyNumberFormat="1" applyFont="1" applyFill="1" applyAlignment="1">
      <alignment horizontal="center" vertical="top" wrapText="1"/>
    </xf>
    <xf numFmtId="3" fontId="17" fillId="0" borderId="0" xfId="0" quotePrefix="1" applyNumberFormat="1" applyFont="1" applyAlignment="1">
      <alignment horizontal="left" wrapText="1"/>
    </xf>
    <xf numFmtId="11" fontId="11" fillId="2" borderId="0" xfId="0" applyNumberFormat="1" applyFont="1" applyFill="1" applyAlignment="1">
      <alignment horizontal="center" wrapText="1"/>
    </xf>
    <xf numFmtId="3" fontId="11" fillId="2" borderId="0" xfId="0" applyNumberFormat="1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</cellXfs>
  <cellStyles count="7">
    <cellStyle name="Hyperlink" xfId="1" builtinId="8"/>
    <cellStyle name="Normal" xfId="0" builtinId="0"/>
    <cellStyle name="Normal 2" xfId="2" xr:uid="{9094CB41-C666-40A8-8E7E-BBDF4354402D}"/>
    <cellStyle name="Normal 2 2" xfId="4" xr:uid="{FE66EB9C-C796-46F8-A821-7B61E63D3F06}"/>
    <cellStyle name="Normal 2 3" xfId="5" xr:uid="{60F11517-6997-4A39-9AB4-A18842BCD076}"/>
    <cellStyle name="Normal 2 3 2" xfId="6" xr:uid="{B94EA097-9203-4A7F-ACAC-02F2B15EC9F5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4</xdr:col>
      <xdr:colOff>278130</xdr:colOff>
      <xdr:row>6</xdr:row>
      <xdr:rowOff>45720</xdr:rowOff>
    </xdr:to>
    <xdr:pic>
      <xdr:nvPicPr>
        <xdr:cNvPr id="2" name="Graphic 9" descr="Australian Government&#10;Australian Trade and Investment Commission&#10;Tourism Research Australia">
          <a:extLst>
            <a:ext uri="{FF2B5EF4-FFF2-40B4-BE49-F238E27FC236}">
              <a16:creationId xmlns:a16="http://schemas.microsoft.com/office/drawing/2014/main" id="{CBE42FF8-1716-45AD-A1CE-C36877DFD3D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0"/>
          <a:ext cx="3351530" cy="1134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D9F79-BC66-47CA-AAD5-FE2776357E13}">
  <sheetPr codeName="Sheet4">
    <pageSetUpPr autoPageBreaks="0"/>
  </sheetPr>
  <dimension ref="A1:P30"/>
  <sheetViews>
    <sheetView showGridLines="0" tabSelected="1" workbookViewId="0">
      <selection sqref="A1:P1"/>
    </sheetView>
  </sheetViews>
  <sheetFormatPr defaultRowHeight="15" x14ac:dyDescent="0.25"/>
  <cols>
    <col min="1" max="1" width="18.85546875" customWidth="1"/>
  </cols>
  <sheetData>
    <row r="1" spans="1:16" x14ac:dyDescent="0.2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6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1:16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</row>
    <row r="5" spans="1:16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1:16" x14ac:dyDescent="0.25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</row>
    <row r="8" spans="1:16" x14ac:dyDescent="0.25">
      <c r="A8" s="84" t="s">
        <v>219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</row>
    <row r="9" spans="1:1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2" t="s">
        <v>100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</row>
    <row r="12" spans="1:16" x14ac:dyDescent="0.25">
      <c r="A12" s="49" t="s">
        <v>0</v>
      </c>
      <c r="B12" s="3" t="s">
        <v>113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9" t="s">
        <v>1</v>
      </c>
      <c r="B13" s="3" t="s">
        <v>204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x14ac:dyDescent="0.25">
      <c r="A14" s="49" t="s">
        <v>2</v>
      </c>
      <c r="B14" s="3" t="s">
        <v>198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x14ac:dyDescent="0.25">
      <c r="A15" s="49" t="s">
        <v>3</v>
      </c>
      <c r="B15" s="3" t="s">
        <v>194</v>
      </c>
    </row>
    <row r="16" spans="1:16" x14ac:dyDescent="0.25">
      <c r="A16" s="49" t="s">
        <v>4</v>
      </c>
      <c r="B16" s="3" t="s">
        <v>195</v>
      </c>
    </row>
    <row r="17" spans="1:16" x14ac:dyDescent="0.25">
      <c r="A17" s="49" t="s">
        <v>5</v>
      </c>
      <c r="B17" s="3" t="s">
        <v>191</v>
      </c>
    </row>
    <row r="18" spans="1:16" x14ac:dyDescent="0.25">
      <c r="A18" s="49" t="s">
        <v>101</v>
      </c>
      <c r="B18" s="3" t="s">
        <v>205</v>
      </c>
    </row>
    <row r="19" spans="1:16" x14ac:dyDescent="0.25">
      <c r="A19" s="49" t="s">
        <v>102</v>
      </c>
      <c r="B19" s="3" t="s">
        <v>196</v>
      </c>
    </row>
    <row r="22" spans="1:16" x14ac:dyDescent="0.25">
      <c r="A22" s="2" t="s">
        <v>105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</row>
    <row r="24" spans="1:16" x14ac:dyDescent="0.25">
      <c r="A24" s="49" t="s">
        <v>103</v>
      </c>
      <c r="B24" s="3" t="s">
        <v>113</v>
      </c>
    </row>
    <row r="25" spans="1:16" x14ac:dyDescent="0.25">
      <c r="A25" s="49" t="s">
        <v>104</v>
      </c>
      <c r="B25" s="3" t="s">
        <v>204</v>
      </c>
    </row>
    <row r="26" spans="1:16" x14ac:dyDescent="0.25">
      <c r="A26" s="49" t="s">
        <v>117</v>
      </c>
      <c r="B26" s="3" t="s">
        <v>197</v>
      </c>
    </row>
    <row r="28" spans="1:16" x14ac:dyDescent="0.25">
      <c r="A28" s="49" t="s">
        <v>107</v>
      </c>
    </row>
    <row r="30" spans="1:16" x14ac:dyDescent="0.25">
      <c r="A30" s="6" t="s">
        <v>6</v>
      </c>
    </row>
  </sheetData>
  <mergeCells count="9">
    <mergeCell ref="A8:P8"/>
    <mergeCell ref="A11:P11"/>
    <mergeCell ref="A23:P23"/>
    <mergeCell ref="A1:P1"/>
    <mergeCell ref="A2:P2"/>
    <mergeCell ref="A3:P3"/>
    <mergeCell ref="A4:P4"/>
    <mergeCell ref="A5:P5"/>
    <mergeCell ref="A6:P6"/>
  </mergeCells>
  <phoneticPr fontId="25" type="noConversion"/>
  <hyperlinks>
    <hyperlink ref="A12" location="'TABLE 1'!A1" display="Table 1" xr:uid="{E3AA6E3B-1550-4654-B005-5B573BB0F3FF}"/>
    <hyperlink ref="A13" location="'Table 2'!A1" display="Table 2" xr:uid="{ED5A6258-5609-4E10-B638-3890B059824D}"/>
    <hyperlink ref="A15" location="'Table 4'!A1" display="Table 4" xr:uid="{D9231156-1889-4708-8A15-78E4FAA33957}"/>
    <hyperlink ref="A17" location="'Table 6'!A1" display="Table 6" xr:uid="{59FA9662-C50B-4A97-ADAD-4989B662F2D3}"/>
    <hyperlink ref="A16" location="'Table 5'!A1" display="Table 5" xr:uid="{36A4A62D-03AD-45D7-B975-4E638194E0F8}"/>
    <hyperlink ref="A18" location="'Table 7'!A1" display="Table 7" xr:uid="{F65B3138-C5CE-40E2-9A3B-F6782F176432}"/>
    <hyperlink ref="A24" location="'Table 9'!A1" display="Table 9" xr:uid="{88E2EEC6-68B8-407C-BB6F-B2D777FC898F}"/>
    <hyperlink ref="A25" location="'Table 10'!A1" display="Table 10" xr:uid="{71B9BA77-F007-4DB3-9D65-3BC2ABE20366}"/>
    <hyperlink ref="A26" location="'Table 11'!A1" display="Table 11" xr:uid="{0FCFB228-17C5-400D-A0FE-7E3458D69355}"/>
    <hyperlink ref="A28" location="Reference!A1" display="Reference" xr:uid="{9E4FEE1E-5524-429D-BCC7-322484126F8E}"/>
    <hyperlink ref="A14" location="'Table 3'!A1" display="Table 3" xr:uid="{A4764371-6BF3-4FCC-BDE3-3A0DD5EDD8A3}"/>
    <hyperlink ref="A19" location="'Table 8'!A1" display="Table 8" xr:uid="{E3664BB7-9B38-4E76-B9FF-9B9749ED8B32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E69E4-045B-4299-9A3A-48C87D5E7785}">
  <sheetPr codeName="Sheet2">
    <pageSetUpPr autoPageBreaks="0"/>
  </sheetPr>
  <dimension ref="A2:S37"/>
  <sheetViews>
    <sheetView showGridLines="0" zoomScaleNormal="100" workbookViewId="0"/>
  </sheetViews>
  <sheetFormatPr defaultColWidth="9.140625" defaultRowHeight="14.25" x14ac:dyDescent="0.2"/>
  <cols>
    <col min="1" max="1" width="31.140625" style="9" customWidth="1"/>
    <col min="2" max="4" width="12.5703125" style="7" customWidth="1"/>
    <col min="5" max="5" width="10.5703125" style="8" customWidth="1"/>
    <col min="6" max="8" width="12.5703125" style="7" customWidth="1"/>
    <col min="9" max="9" width="10.5703125" style="8" customWidth="1"/>
    <col min="10" max="12" width="12.5703125" style="7" customWidth="1"/>
    <col min="13" max="13" width="10.5703125" style="8" customWidth="1"/>
    <col min="14" max="16" width="12.5703125" style="7" customWidth="1"/>
    <col min="17" max="17" width="10.5703125" style="8" customWidth="1"/>
    <col min="18" max="16384" width="9.140625" style="9"/>
  </cols>
  <sheetData>
    <row r="2" spans="1:19" ht="15" customHeight="1" x14ac:dyDescent="0.2">
      <c r="A2" s="84" t="s">
        <v>231</v>
      </c>
      <c r="B2" s="87"/>
      <c r="C2" s="87"/>
      <c r="D2" s="87"/>
      <c r="E2" s="87"/>
      <c r="F2" s="87"/>
      <c r="G2" s="87"/>
      <c r="H2" s="87"/>
      <c r="I2" s="87"/>
      <c r="J2" s="87"/>
    </row>
    <row r="3" spans="1:19" ht="15" customHeight="1" x14ac:dyDescent="0.2">
      <c r="A3" s="84" t="s">
        <v>229</v>
      </c>
      <c r="B3" s="87"/>
      <c r="C3" s="87"/>
      <c r="D3" s="87"/>
      <c r="E3" s="87"/>
      <c r="F3" s="87"/>
      <c r="G3" s="87"/>
      <c r="H3" s="87"/>
      <c r="I3" s="87"/>
      <c r="J3" s="87"/>
    </row>
    <row r="4" spans="1:19" ht="15" customHeight="1" x14ac:dyDescent="0.2">
      <c r="A4" s="10"/>
      <c r="B4" s="88" t="s">
        <v>7</v>
      </c>
      <c r="C4" s="88"/>
      <c r="D4" s="89" t="s">
        <v>8</v>
      </c>
      <c r="E4" s="89"/>
      <c r="F4" s="88" t="s">
        <v>9</v>
      </c>
      <c r="G4" s="88"/>
      <c r="H4" s="88" t="s">
        <v>8</v>
      </c>
      <c r="I4" s="88"/>
      <c r="J4" s="88" t="s">
        <v>11</v>
      </c>
      <c r="K4" s="88"/>
      <c r="L4" s="88" t="s">
        <v>8</v>
      </c>
      <c r="M4" s="88"/>
      <c r="N4" s="88" t="s">
        <v>10</v>
      </c>
      <c r="O4" s="88"/>
      <c r="P4" s="88" t="s">
        <v>8</v>
      </c>
      <c r="Q4" s="88"/>
    </row>
    <row r="5" spans="1:19" s="16" customFormat="1" ht="34.5" x14ac:dyDescent="0.2">
      <c r="A5" s="11"/>
      <c r="B5" s="34" t="s">
        <v>227</v>
      </c>
      <c r="C5" s="34" t="s">
        <v>228</v>
      </c>
      <c r="D5" s="13" t="s">
        <v>12</v>
      </c>
      <c r="E5" s="14" t="s">
        <v>13</v>
      </c>
      <c r="F5" s="34" t="s">
        <v>227</v>
      </c>
      <c r="G5" s="34" t="s">
        <v>228</v>
      </c>
      <c r="H5" s="13" t="s">
        <v>12</v>
      </c>
      <c r="I5" s="14" t="s">
        <v>13</v>
      </c>
      <c r="J5" s="34" t="s">
        <v>227</v>
      </c>
      <c r="K5" s="34" t="s">
        <v>228</v>
      </c>
      <c r="L5" s="15" t="s">
        <v>14</v>
      </c>
      <c r="M5" s="14" t="s">
        <v>13</v>
      </c>
      <c r="N5" s="34" t="s">
        <v>227</v>
      </c>
      <c r="O5" s="34" t="s">
        <v>228</v>
      </c>
      <c r="P5" s="15" t="s">
        <v>14</v>
      </c>
      <c r="Q5" s="14" t="s">
        <v>13</v>
      </c>
    </row>
    <row r="6" spans="1:19" x14ac:dyDescent="0.2">
      <c r="A6" s="17" t="s">
        <v>15</v>
      </c>
      <c r="B6" s="18">
        <v>288.22299609999999</v>
      </c>
      <c r="C6" s="18">
        <v>265.66305699999998</v>
      </c>
      <c r="D6" s="18">
        <f>C6-B6</f>
        <v>-22.559939100000008</v>
      </c>
      <c r="E6" s="18">
        <f>(C6/B6-1)*100</f>
        <v>-7.8272516090883926</v>
      </c>
      <c r="F6" s="18">
        <v>3254.3404171000002</v>
      </c>
      <c r="G6" s="18">
        <v>3088.4651546999999</v>
      </c>
      <c r="H6" s="18">
        <f>G6-F6</f>
        <v>-165.87526240000034</v>
      </c>
      <c r="I6" s="18">
        <f>(G6/F6-1)*100</f>
        <v>-5.0970470553235669</v>
      </c>
      <c r="J6" s="18">
        <v>447.65083980000003</v>
      </c>
      <c r="K6" s="18">
        <v>452.55821057000003</v>
      </c>
      <c r="L6" s="18">
        <f>K6-J6</f>
        <v>4.90737077</v>
      </c>
      <c r="M6" s="18">
        <f>(K6/J6-1)*100</f>
        <v>1.0962496512220365</v>
      </c>
      <c r="N6" s="18">
        <v>746.95830332000003</v>
      </c>
      <c r="O6" s="18">
        <v>710.28076197999997</v>
      </c>
      <c r="P6" s="18">
        <f>O6-N6</f>
        <v>-36.677541340000062</v>
      </c>
      <c r="Q6" s="18">
        <f>(O6/N6-1)*100</f>
        <v>-4.910252845035612</v>
      </c>
    </row>
    <row r="7" spans="1:19" x14ac:dyDescent="0.2">
      <c r="A7" s="17" t="s">
        <v>16</v>
      </c>
      <c r="B7" s="18">
        <v>98.389557400000001</v>
      </c>
      <c r="C7" s="18">
        <v>99.546732000999995</v>
      </c>
      <c r="D7" s="18">
        <f t="shared" ref="D7:D30" si="0">C7-B7</f>
        <v>1.1571746009999941</v>
      </c>
      <c r="E7" s="18">
        <f t="shared" ref="E7:E30" si="1">(C7/B7-1)*100</f>
        <v>1.1761152622076887</v>
      </c>
      <c r="F7" s="18">
        <v>4016.9972398999998</v>
      </c>
      <c r="G7" s="18">
        <v>4199.4650584999999</v>
      </c>
      <c r="H7" s="18">
        <f t="shared" ref="H7:H30" si="2">G7-F7</f>
        <v>182.4678186000001</v>
      </c>
      <c r="I7" s="18">
        <f t="shared" ref="I7:I30" si="3">(G7/F7-1)*100</f>
        <v>4.5423934272990074</v>
      </c>
      <c r="J7" s="18">
        <v>456.08296928999999</v>
      </c>
      <c r="K7" s="18">
        <v>436.37080057999998</v>
      </c>
      <c r="L7" s="18">
        <f t="shared" ref="L7:L30" si="4">K7-J7</f>
        <v>-19.712168710000014</v>
      </c>
      <c r="M7" s="18">
        <f t="shared" ref="M7:M30" si="5">(K7/J7-1)*100</f>
        <v>-4.322057616114594</v>
      </c>
      <c r="N7" s="18">
        <v>652.44573793999996</v>
      </c>
      <c r="O7" s="18">
        <v>621.61113698999998</v>
      </c>
      <c r="P7" s="18">
        <f t="shared" ref="P7:P30" si="6">O7-N7</f>
        <v>-30.834600949999981</v>
      </c>
      <c r="Q7" s="18">
        <f t="shared" ref="Q7:Q30" si="7">(O7/N7-1)*100</f>
        <v>-4.726002356511005</v>
      </c>
    </row>
    <row r="8" spans="1:19" x14ac:dyDescent="0.2">
      <c r="A8" s="17" t="s">
        <v>17</v>
      </c>
      <c r="B8" s="18">
        <v>54.299208100000001</v>
      </c>
      <c r="C8" s="18">
        <v>48.486331002</v>
      </c>
      <c r="D8" s="18">
        <f t="shared" si="0"/>
        <v>-5.8128770980000013</v>
      </c>
      <c r="E8" s="18">
        <f t="shared" si="1"/>
        <v>-10.705270484414308</v>
      </c>
      <c r="F8" s="18">
        <v>2124.1219019</v>
      </c>
      <c r="G8" s="18">
        <v>1788.5096215999999</v>
      </c>
      <c r="H8" s="18">
        <f t="shared" si="2"/>
        <v>-335.61228030000007</v>
      </c>
      <c r="I8" s="18">
        <f t="shared" si="3"/>
        <v>-15.800048010417822</v>
      </c>
      <c r="J8" s="18">
        <v>293.27967876999998</v>
      </c>
      <c r="K8" s="18">
        <v>272.31325549000002</v>
      </c>
      <c r="L8" s="18">
        <f t="shared" si="4"/>
        <v>-20.966423279999958</v>
      </c>
      <c r="M8" s="18">
        <f t="shared" si="5"/>
        <v>-7.1489519382768263</v>
      </c>
      <c r="N8" s="18">
        <v>400.08641603000001</v>
      </c>
      <c r="O8" s="18">
        <v>377.97387278999997</v>
      </c>
      <c r="P8" s="18">
        <f t="shared" si="6"/>
        <v>-22.112543240000036</v>
      </c>
      <c r="Q8" s="18">
        <f t="shared" si="7"/>
        <v>-5.5269417690856919</v>
      </c>
    </row>
    <row r="9" spans="1:19" x14ac:dyDescent="0.2">
      <c r="A9" s="17" t="s">
        <v>18</v>
      </c>
      <c r="B9" s="18">
        <v>65.159576900000005</v>
      </c>
      <c r="C9" s="18">
        <v>65.014006999000003</v>
      </c>
      <c r="D9" s="18">
        <f t="shared" si="0"/>
        <v>-0.14556990100000178</v>
      </c>
      <c r="E9" s="18">
        <f t="shared" si="1"/>
        <v>-0.22340522748237612</v>
      </c>
      <c r="F9" s="18">
        <v>1119.3898402</v>
      </c>
      <c r="G9" s="18">
        <v>1425.5218293999999</v>
      </c>
      <c r="H9" s="18">
        <f t="shared" si="2"/>
        <v>306.13198919999991</v>
      </c>
      <c r="I9" s="18">
        <f t="shared" si="3"/>
        <v>27.348112177371895</v>
      </c>
      <c r="J9" s="18">
        <v>228.87138261000001</v>
      </c>
      <c r="K9" s="18">
        <v>221.76835385999999</v>
      </c>
      <c r="L9" s="18">
        <f t="shared" si="4"/>
        <v>-7.1030287500000213</v>
      </c>
      <c r="M9" s="18">
        <f t="shared" si="5"/>
        <v>-3.10350235533976</v>
      </c>
      <c r="N9" s="18">
        <v>327.37763042</v>
      </c>
      <c r="O9" s="18">
        <v>320.16426331999998</v>
      </c>
      <c r="P9" s="18">
        <f t="shared" si="6"/>
        <v>-7.2133671000000277</v>
      </c>
      <c r="Q9" s="18">
        <f t="shared" si="7"/>
        <v>-2.2033781265829999</v>
      </c>
    </row>
    <row r="10" spans="1:19" x14ac:dyDescent="0.2">
      <c r="A10" s="17" t="s">
        <v>19</v>
      </c>
      <c r="B10" s="18">
        <v>38.7162656</v>
      </c>
      <c r="C10" s="18">
        <v>39.749060999999998</v>
      </c>
      <c r="D10" s="18">
        <f t="shared" si="0"/>
        <v>1.0327953999999977</v>
      </c>
      <c r="E10" s="18">
        <f t="shared" si="1"/>
        <v>2.667600771909151</v>
      </c>
      <c r="F10" s="18">
        <v>1846.2633453000001</v>
      </c>
      <c r="G10" s="18">
        <v>1355.3718389999999</v>
      </c>
      <c r="H10" s="18">
        <f t="shared" si="2"/>
        <v>-490.89150630000017</v>
      </c>
      <c r="I10" s="18">
        <f t="shared" si="3"/>
        <v>-26.588379580283284</v>
      </c>
      <c r="J10" s="18">
        <v>215.25648264</v>
      </c>
      <c r="K10" s="18">
        <v>148.10285679</v>
      </c>
      <c r="L10" s="18">
        <f t="shared" si="4"/>
        <v>-67.153625849999997</v>
      </c>
      <c r="M10" s="18">
        <f t="shared" si="5"/>
        <v>-31.197028320075869</v>
      </c>
      <c r="N10" s="18">
        <v>258.3778188</v>
      </c>
      <c r="O10" s="18">
        <v>194.47471759000001</v>
      </c>
      <c r="P10" s="18">
        <f t="shared" si="6"/>
        <v>-63.903101209999988</v>
      </c>
      <c r="Q10" s="18">
        <f t="shared" si="7"/>
        <v>-24.732425371028011</v>
      </c>
    </row>
    <row r="11" spans="1:19" x14ac:dyDescent="0.2">
      <c r="A11" s="17" t="s">
        <v>20</v>
      </c>
      <c r="B11" s="18">
        <v>40.048552000000001</v>
      </c>
      <c r="C11" s="18">
        <v>49.201101000000001</v>
      </c>
      <c r="D11" s="18">
        <f t="shared" si="0"/>
        <v>9.1525490000000005</v>
      </c>
      <c r="E11" s="18">
        <f t="shared" si="1"/>
        <v>22.853632760555232</v>
      </c>
      <c r="F11" s="18">
        <v>2568.3334402</v>
      </c>
      <c r="G11" s="18">
        <v>2485.7878934999999</v>
      </c>
      <c r="H11" s="18">
        <f t="shared" si="2"/>
        <v>-82.545546700000159</v>
      </c>
      <c r="I11" s="18">
        <f t="shared" si="3"/>
        <v>-3.2139731316807585</v>
      </c>
      <c r="J11" s="18">
        <v>238.87279380999999</v>
      </c>
      <c r="K11" s="18">
        <v>251.39041990999999</v>
      </c>
      <c r="L11" s="18">
        <f t="shared" si="4"/>
        <v>12.517626100000001</v>
      </c>
      <c r="M11" s="18">
        <f t="shared" si="5"/>
        <v>5.2402895701703756</v>
      </c>
      <c r="N11" s="18">
        <v>288.65860773999998</v>
      </c>
      <c r="O11" s="18">
        <v>310.22264457</v>
      </c>
      <c r="P11" s="18">
        <f t="shared" si="6"/>
        <v>21.56403683000002</v>
      </c>
      <c r="Q11" s="18">
        <f t="shared" si="7"/>
        <v>7.4704291685017576</v>
      </c>
    </row>
    <row r="12" spans="1:19" x14ac:dyDescent="0.2">
      <c r="A12" s="17" t="s">
        <v>22</v>
      </c>
      <c r="B12" s="18">
        <v>40.562511399999998</v>
      </c>
      <c r="C12" s="18">
        <v>43.193603000000003</v>
      </c>
      <c r="D12" s="18">
        <f t="shared" si="0"/>
        <v>2.6310916000000049</v>
      </c>
      <c r="E12" s="18">
        <f t="shared" si="1"/>
        <v>6.4865105960870251</v>
      </c>
      <c r="F12" s="18">
        <v>2927.4535188</v>
      </c>
      <c r="G12" s="18">
        <v>2472.7561314999998</v>
      </c>
      <c r="H12" s="18">
        <f t="shared" si="2"/>
        <v>-454.69738730000017</v>
      </c>
      <c r="I12" s="18">
        <f t="shared" si="3"/>
        <v>-15.532181275635981</v>
      </c>
      <c r="J12" s="18">
        <v>264.96611775999997</v>
      </c>
      <c r="K12" s="18">
        <v>263.69558343</v>
      </c>
      <c r="L12" s="18">
        <f t="shared" si="4"/>
        <v>-1.2705343299999754</v>
      </c>
      <c r="M12" s="18">
        <f t="shared" si="5"/>
        <v>-0.47950822570861362</v>
      </c>
      <c r="N12" s="18">
        <v>333.53918332000001</v>
      </c>
      <c r="O12" s="18">
        <v>346.99522222000002</v>
      </c>
      <c r="P12" s="18">
        <f t="shared" si="6"/>
        <v>13.45603890000001</v>
      </c>
      <c r="Q12" s="18">
        <f t="shared" si="7"/>
        <v>4.0343202756751406</v>
      </c>
    </row>
    <row r="13" spans="1:19" x14ac:dyDescent="0.2">
      <c r="A13" s="17" t="s">
        <v>23</v>
      </c>
      <c r="B13" s="18">
        <v>18.455507999999998</v>
      </c>
      <c r="C13" s="18">
        <v>17.893723000000001</v>
      </c>
      <c r="D13" s="18">
        <f t="shared" si="0"/>
        <v>-0.56178499999999687</v>
      </c>
      <c r="E13" s="18">
        <f t="shared" si="1"/>
        <v>-3.0439964047589307</v>
      </c>
      <c r="F13" s="18">
        <v>1321.3002753000001</v>
      </c>
      <c r="G13" s="18">
        <v>1429.4875219</v>
      </c>
      <c r="H13" s="18">
        <f t="shared" si="2"/>
        <v>108.18724659999998</v>
      </c>
      <c r="I13" s="18">
        <f t="shared" si="3"/>
        <v>8.1879379443432043</v>
      </c>
      <c r="J13" s="18">
        <v>123.21191978</v>
      </c>
      <c r="K13" s="18">
        <v>99.696109722000003</v>
      </c>
      <c r="L13" s="18">
        <f t="shared" si="4"/>
        <v>-23.515810058</v>
      </c>
      <c r="M13" s="18">
        <f t="shared" si="5"/>
        <v>-19.085661598316506</v>
      </c>
      <c r="N13" s="18">
        <v>150.83993158000001</v>
      </c>
      <c r="O13" s="18">
        <v>123.05626958000001</v>
      </c>
      <c r="P13" s="18">
        <f t="shared" si="6"/>
        <v>-27.783662000000007</v>
      </c>
      <c r="Q13" s="18">
        <f t="shared" si="7"/>
        <v>-18.419301645774453</v>
      </c>
      <c r="S13" s="7"/>
    </row>
    <row r="14" spans="1:19" x14ac:dyDescent="0.2">
      <c r="A14" s="17" t="s">
        <v>24</v>
      </c>
      <c r="B14" s="18">
        <v>41.698212499999997</v>
      </c>
      <c r="C14" s="18">
        <v>40.075910000999997</v>
      </c>
      <c r="D14" s="18">
        <f t="shared" si="0"/>
        <v>-1.6223024989999999</v>
      </c>
      <c r="E14" s="18">
        <f t="shared" si="1"/>
        <v>-3.8905804391495158</v>
      </c>
      <c r="F14" s="18">
        <v>2151.4632456999998</v>
      </c>
      <c r="G14" s="18">
        <v>3204.4326707999999</v>
      </c>
      <c r="H14" s="18">
        <f t="shared" si="2"/>
        <v>1052.9694251000001</v>
      </c>
      <c r="I14" s="18">
        <f t="shared" si="3"/>
        <v>48.942013171942712</v>
      </c>
      <c r="J14" s="18">
        <v>327.83509078999998</v>
      </c>
      <c r="K14" s="18">
        <v>298.01791775999999</v>
      </c>
      <c r="L14" s="18">
        <f t="shared" si="4"/>
        <v>-29.817173029999992</v>
      </c>
      <c r="M14" s="18">
        <f t="shared" si="5"/>
        <v>-9.095174332359635</v>
      </c>
      <c r="N14" s="18">
        <v>392.20228757000001</v>
      </c>
      <c r="O14" s="18">
        <v>349.64814824000001</v>
      </c>
      <c r="P14" s="18">
        <f t="shared" si="6"/>
        <v>-42.554139329999998</v>
      </c>
      <c r="Q14" s="18">
        <f t="shared" si="7"/>
        <v>-10.850048732162222</v>
      </c>
    </row>
    <row r="15" spans="1:19" x14ac:dyDescent="0.2">
      <c r="A15" s="17" t="s">
        <v>21</v>
      </c>
      <c r="B15" s="18">
        <v>39.117380099999998</v>
      </c>
      <c r="C15" s="18">
        <v>36.553170000000001</v>
      </c>
      <c r="D15" s="18">
        <f t="shared" si="0"/>
        <v>-2.5642100999999968</v>
      </c>
      <c r="E15" s="18">
        <f t="shared" si="1"/>
        <v>-6.5551682997297629</v>
      </c>
      <c r="F15" s="18">
        <v>2705.5970102000001</v>
      </c>
      <c r="G15" s="18">
        <v>2602.5119359</v>
      </c>
      <c r="H15" s="18">
        <f t="shared" si="2"/>
        <v>-103.08507430000009</v>
      </c>
      <c r="I15" s="18">
        <f t="shared" si="3"/>
        <v>-3.810067571459208</v>
      </c>
      <c r="J15" s="18">
        <v>188.43107860999999</v>
      </c>
      <c r="K15" s="18">
        <v>132.34804539000001</v>
      </c>
      <c r="L15" s="18">
        <f t="shared" si="4"/>
        <v>-56.083033219999976</v>
      </c>
      <c r="M15" s="18">
        <f t="shared" si="5"/>
        <v>-29.763154588780061</v>
      </c>
      <c r="N15" s="18">
        <v>246.80489284000001</v>
      </c>
      <c r="O15" s="18">
        <v>171.93430377000001</v>
      </c>
      <c r="P15" s="18">
        <f t="shared" si="6"/>
        <v>-74.870589069999994</v>
      </c>
      <c r="Q15" s="18">
        <f t="shared" si="7"/>
        <v>-30.335941969569259</v>
      </c>
    </row>
    <row r="16" spans="1:19" x14ac:dyDescent="0.2">
      <c r="A16" s="17" t="s">
        <v>25</v>
      </c>
      <c r="B16" s="18">
        <v>94.450638400000003</v>
      </c>
      <c r="C16" s="18">
        <v>100.686577</v>
      </c>
      <c r="D16" s="18">
        <f t="shared" si="0"/>
        <v>6.2359385999999972</v>
      </c>
      <c r="E16" s="18">
        <f t="shared" si="1"/>
        <v>6.6023255169443074</v>
      </c>
      <c r="F16" s="18">
        <v>3042.2791590000002</v>
      </c>
      <c r="G16" s="18">
        <v>2551.7091349000002</v>
      </c>
      <c r="H16" s="18">
        <f t="shared" si="2"/>
        <v>-490.57002409999996</v>
      </c>
      <c r="I16" s="18">
        <f t="shared" si="3"/>
        <v>-16.125082494443109</v>
      </c>
      <c r="J16" s="18">
        <v>483.40334381000002</v>
      </c>
      <c r="K16" s="18">
        <v>408.86892515</v>
      </c>
      <c r="L16" s="18">
        <f t="shared" si="4"/>
        <v>-74.534418660000028</v>
      </c>
      <c r="M16" s="18">
        <f t="shared" si="5"/>
        <v>-15.418680820978247</v>
      </c>
      <c r="N16" s="18">
        <v>662.96429049000005</v>
      </c>
      <c r="O16" s="18">
        <v>588.57887290999997</v>
      </c>
      <c r="P16" s="18">
        <f t="shared" si="6"/>
        <v>-74.38541758000008</v>
      </c>
      <c r="Q16" s="18">
        <f t="shared" si="7"/>
        <v>-11.220124318463887</v>
      </c>
    </row>
    <row r="17" spans="1:17" x14ac:dyDescent="0.2">
      <c r="A17" s="17" t="s">
        <v>26</v>
      </c>
      <c r="B17" s="18">
        <v>253.6733931</v>
      </c>
      <c r="C17" s="18">
        <v>284.47402599999998</v>
      </c>
      <c r="D17" s="18">
        <f t="shared" si="0"/>
        <v>30.800632899999982</v>
      </c>
      <c r="E17" s="18">
        <f t="shared" si="1"/>
        <v>12.141846065763051</v>
      </c>
      <c r="F17" s="18">
        <v>15335.349716000001</v>
      </c>
      <c r="G17" s="18">
        <v>17820.857796</v>
      </c>
      <c r="H17" s="18">
        <f t="shared" si="2"/>
        <v>2485.5080799999996</v>
      </c>
      <c r="I17" s="18">
        <f t="shared" si="3"/>
        <v>16.20770393913331</v>
      </c>
      <c r="J17" s="18">
        <v>2854.0656773999999</v>
      </c>
      <c r="K17" s="18">
        <v>3841.3128416999998</v>
      </c>
      <c r="L17" s="18">
        <f t="shared" si="4"/>
        <v>987.24716429999989</v>
      </c>
      <c r="M17" s="18">
        <f t="shared" si="5"/>
        <v>34.590905602402366</v>
      </c>
      <c r="N17" s="18">
        <v>3365.6676759000002</v>
      </c>
      <c r="O17" s="18">
        <v>4422.1982312</v>
      </c>
      <c r="P17" s="18">
        <f t="shared" si="6"/>
        <v>1056.5305552999998</v>
      </c>
      <c r="Q17" s="18">
        <f t="shared" si="7"/>
        <v>31.39141047303422</v>
      </c>
    </row>
    <row r="18" spans="1:17" x14ac:dyDescent="0.2">
      <c r="A18" s="17" t="s">
        <v>27</v>
      </c>
      <c r="B18" s="18">
        <v>100.54570510000001</v>
      </c>
      <c r="C18" s="18">
        <v>106.735212</v>
      </c>
      <c r="D18" s="18">
        <f t="shared" si="0"/>
        <v>6.1895068999999978</v>
      </c>
      <c r="E18" s="18">
        <f t="shared" si="1"/>
        <v>6.1559137646347795</v>
      </c>
      <c r="F18" s="18">
        <v>8671.2464825999996</v>
      </c>
      <c r="G18" s="18">
        <v>8713.9641431</v>
      </c>
      <c r="H18" s="18">
        <f t="shared" si="2"/>
        <v>42.71766050000042</v>
      </c>
      <c r="I18" s="18">
        <f t="shared" si="3"/>
        <v>0.49263575410662952</v>
      </c>
      <c r="J18" s="18">
        <v>514.14705260999995</v>
      </c>
      <c r="K18" s="18">
        <v>616.01100201999998</v>
      </c>
      <c r="L18" s="18">
        <f t="shared" si="4"/>
        <v>101.86394941000003</v>
      </c>
      <c r="M18" s="18">
        <f t="shared" si="5"/>
        <v>19.812220821436412</v>
      </c>
      <c r="N18" s="18">
        <v>795.70244747000004</v>
      </c>
      <c r="O18" s="18">
        <v>797.22661540000001</v>
      </c>
      <c r="P18" s="18">
        <f t="shared" si="6"/>
        <v>1.524167929999976</v>
      </c>
      <c r="Q18" s="18">
        <f t="shared" si="7"/>
        <v>0.19154998641088827</v>
      </c>
    </row>
    <row r="19" spans="1:17" x14ac:dyDescent="0.2">
      <c r="A19" s="17" t="s">
        <v>232</v>
      </c>
      <c r="B19" s="18">
        <v>49.818640799999997</v>
      </c>
      <c r="C19" s="18">
        <v>51.301197000999998</v>
      </c>
      <c r="D19" s="18">
        <f t="shared" si="0"/>
        <v>1.4825562010000013</v>
      </c>
      <c r="E19" s="18">
        <f t="shared" si="1"/>
        <v>2.9759065626696168</v>
      </c>
      <c r="F19" s="18">
        <v>3351.8658759</v>
      </c>
      <c r="G19" s="18">
        <v>5093.6526433999998</v>
      </c>
      <c r="H19" s="18">
        <f t="shared" si="2"/>
        <v>1741.7867674999998</v>
      </c>
      <c r="I19" s="18">
        <f t="shared" si="3"/>
        <v>51.964691666915755</v>
      </c>
      <c r="J19" s="18">
        <v>363.00620583</v>
      </c>
      <c r="K19" s="18">
        <v>430.93993867</v>
      </c>
      <c r="L19" s="18">
        <f t="shared" si="4"/>
        <v>67.933732840000005</v>
      </c>
      <c r="M19" s="18">
        <f t="shared" si="5"/>
        <v>18.714207016012875</v>
      </c>
      <c r="N19" s="18">
        <v>469.84492569999998</v>
      </c>
      <c r="O19" s="18">
        <v>519.95138112999996</v>
      </c>
      <c r="P19" s="18">
        <f t="shared" si="6"/>
        <v>50.106455429999983</v>
      </c>
      <c r="Q19" s="18">
        <f t="shared" si="7"/>
        <v>10.664466654683725</v>
      </c>
    </row>
    <row r="20" spans="1:17" x14ac:dyDescent="0.2">
      <c r="A20" s="17" t="s">
        <v>28</v>
      </c>
      <c r="B20" s="18">
        <v>222.03290659999999</v>
      </c>
      <c r="C20" s="18">
        <v>224.97764799999999</v>
      </c>
      <c r="D20" s="18">
        <f t="shared" si="0"/>
        <v>2.9447413999999981</v>
      </c>
      <c r="E20" s="18">
        <f t="shared" si="1"/>
        <v>1.3262635007994739</v>
      </c>
      <c r="F20" s="18">
        <v>3625.2736955</v>
      </c>
      <c r="G20" s="18">
        <v>3375.4769108999999</v>
      </c>
      <c r="H20" s="18">
        <f t="shared" si="2"/>
        <v>-249.79678460000014</v>
      </c>
      <c r="I20" s="18">
        <f t="shared" si="3"/>
        <v>-6.8904255397342684</v>
      </c>
      <c r="J20" s="18">
        <v>642.12126366999996</v>
      </c>
      <c r="K20" s="18">
        <v>710.96641306000004</v>
      </c>
      <c r="L20" s="18">
        <f t="shared" si="4"/>
        <v>68.845149390000074</v>
      </c>
      <c r="M20" s="18">
        <f t="shared" si="5"/>
        <v>10.72151839304003</v>
      </c>
      <c r="N20" s="18">
        <v>1439.3636065999999</v>
      </c>
      <c r="O20" s="18">
        <v>1490.3943913000001</v>
      </c>
      <c r="P20" s="18">
        <f t="shared" si="6"/>
        <v>51.03078470000014</v>
      </c>
      <c r="Q20" s="18">
        <f t="shared" si="7"/>
        <v>3.5453713339704818</v>
      </c>
    </row>
    <row r="21" spans="1:17" x14ac:dyDescent="0.2">
      <c r="A21" s="17" t="s">
        <v>29</v>
      </c>
      <c r="B21" s="18">
        <v>53.013283100000002</v>
      </c>
      <c r="C21" s="18">
        <v>53.819600000999998</v>
      </c>
      <c r="D21" s="18">
        <f t="shared" si="0"/>
        <v>0.80631690099999531</v>
      </c>
      <c r="E21" s="18">
        <f t="shared" si="1"/>
        <v>1.5209714506438488</v>
      </c>
      <c r="F21" s="18">
        <v>1376.2404277000001</v>
      </c>
      <c r="G21" s="18">
        <v>1633.9352490000001</v>
      </c>
      <c r="H21" s="18">
        <f t="shared" si="2"/>
        <v>257.69482130000006</v>
      </c>
      <c r="I21" s="18">
        <f t="shared" si="3"/>
        <v>18.724549585472118</v>
      </c>
      <c r="J21" s="18">
        <v>157.3239585</v>
      </c>
      <c r="K21" s="18">
        <v>186.77539757</v>
      </c>
      <c r="L21" s="18">
        <f t="shared" si="4"/>
        <v>29.451439069999992</v>
      </c>
      <c r="M21" s="18">
        <f t="shared" si="5"/>
        <v>18.720250463313892</v>
      </c>
      <c r="N21" s="18">
        <v>315.34882700000003</v>
      </c>
      <c r="O21" s="18">
        <v>346.18166617000003</v>
      </c>
      <c r="P21" s="18">
        <f t="shared" si="6"/>
        <v>30.83283917</v>
      </c>
      <c r="Q21" s="18">
        <f t="shared" si="7"/>
        <v>9.7773755695625297</v>
      </c>
    </row>
    <row r="22" spans="1:17" x14ac:dyDescent="0.2">
      <c r="A22" s="17" t="s">
        <v>30</v>
      </c>
      <c r="B22" s="18">
        <v>207.3680076</v>
      </c>
      <c r="C22" s="18">
        <v>215.93423899999999</v>
      </c>
      <c r="D22" s="18">
        <f t="shared" si="0"/>
        <v>8.5662313999999924</v>
      </c>
      <c r="E22" s="18">
        <f t="shared" si="1"/>
        <v>4.1309320078551925</v>
      </c>
      <c r="F22" s="18">
        <v>7059.6620006000003</v>
      </c>
      <c r="G22" s="18">
        <v>7463.7807174</v>
      </c>
      <c r="H22" s="18">
        <f t="shared" si="2"/>
        <v>404.11871679999967</v>
      </c>
      <c r="I22" s="18">
        <f t="shared" si="3"/>
        <v>5.7243351985641011</v>
      </c>
      <c r="J22" s="18">
        <v>737.77087114999995</v>
      </c>
      <c r="K22" s="18">
        <v>765.69630883000002</v>
      </c>
      <c r="L22" s="18">
        <f t="shared" si="4"/>
        <v>27.925437680000073</v>
      </c>
      <c r="M22" s="18">
        <f t="shared" si="5"/>
        <v>3.7851098182381859</v>
      </c>
      <c r="N22" s="18">
        <v>1507.9803715999999</v>
      </c>
      <c r="O22" s="18">
        <v>1478.1534825000001</v>
      </c>
      <c r="P22" s="18">
        <f t="shared" si="6"/>
        <v>-29.826889099999789</v>
      </c>
      <c r="Q22" s="18">
        <f t="shared" si="7"/>
        <v>-1.9779361629457259</v>
      </c>
    </row>
    <row r="23" spans="1:17" x14ac:dyDescent="0.2">
      <c r="A23" s="17" t="s">
        <v>31</v>
      </c>
      <c r="B23" s="18">
        <v>52.195847700000002</v>
      </c>
      <c r="C23" s="18">
        <v>53.237739998999999</v>
      </c>
      <c r="D23" s="18">
        <f t="shared" si="0"/>
        <v>1.041892298999997</v>
      </c>
      <c r="E23" s="18">
        <f t="shared" si="1"/>
        <v>1.9961210420192055</v>
      </c>
      <c r="F23" s="18">
        <v>2111.4944891</v>
      </c>
      <c r="G23" s="18">
        <v>1685.9647011</v>
      </c>
      <c r="H23" s="18">
        <f t="shared" si="2"/>
        <v>-425.52978800000005</v>
      </c>
      <c r="I23" s="18">
        <f t="shared" si="3"/>
        <v>-20.153014378994527</v>
      </c>
      <c r="J23" s="18">
        <v>212.70350599</v>
      </c>
      <c r="K23" s="18">
        <v>203.87249481999999</v>
      </c>
      <c r="L23" s="18">
        <f t="shared" si="4"/>
        <v>-8.8310111700000107</v>
      </c>
      <c r="M23" s="18">
        <f t="shared" si="5"/>
        <v>-4.1517938921115771</v>
      </c>
      <c r="N23" s="18">
        <v>386.61595347999997</v>
      </c>
      <c r="O23" s="18">
        <v>363.86342371000001</v>
      </c>
      <c r="P23" s="18">
        <f t="shared" si="6"/>
        <v>-22.752529769999967</v>
      </c>
      <c r="Q23" s="18">
        <f t="shared" si="7"/>
        <v>-5.8850467926117256</v>
      </c>
    </row>
    <row r="24" spans="1:17" x14ac:dyDescent="0.2">
      <c r="A24" s="17" t="s">
        <v>32</v>
      </c>
      <c r="B24" s="18">
        <v>26.7885183</v>
      </c>
      <c r="C24" s="18">
        <v>25.503287</v>
      </c>
      <c r="D24" s="18">
        <f t="shared" si="0"/>
        <v>-1.2852312999999995</v>
      </c>
      <c r="E24" s="18">
        <f t="shared" si="1"/>
        <v>-4.7976946153083784</v>
      </c>
      <c r="F24" s="18">
        <v>753.38901190000001</v>
      </c>
      <c r="G24" s="18">
        <v>816.21298960000001</v>
      </c>
      <c r="H24" s="18">
        <f t="shared" si="2"/>
        <v>62.8239777</v>
      </c>
      <c r="I24" s="18">
        <f t="shared" si="3"/>
        <v>8.3388497453077868</v>
      </c>
      <c r="J24" s="18">
        <v>91.088549232999995</v>
      </c>
      <c r="K24" s="18">
        <v>106.32363814</v>
      </c>
      <c r="L24" s="18">
        <f t="shared" si="4"/>
        <v>15.235088907000005</v>
      </c>
      <c r="M24" s="18">
        <f t="shared" si="5"/>
        <v>16.725580806023601</v>
      </c>
      <c r="N24" s="18">
        <v>175.13378488999999</v>
      </c>
      <c r="O24" s="18">
        <v>179.56753721000001</v>
      </c>
      <c r="P24" s="18">
        <f t="shared" si="6"/>
        <v>4.4337523200000248</v>
      </c>
      <c r="Q24" s="18">
        <f t="shared" si="7"/>
        <v>2.5316373552851656</v>
      </c>
    </row>
    <row r="25" spans="1:17" x14ac:dyDescent="0.2">
      <c r="A25" s="17" t="s">
        <v>33</v>
      </c>
      <c r="B25" s="18">
        <v>33.542838000000003</v>
      </c>
      <c r="C25" s="18">
        <v>35.827041999999999</v>
      </c>
      <c r="D25" s="18">
        <f t="shared" si="0"/>
        <v>2.2842039999999955</v>
      </c>
      <c r="E25" s="18">
        <f t="shared" si="1"/>
        <v>6.8098113820899586</v>
      </c>
      <c r="F25" s="18">
        <v>2833.2792755999999</v>
      </c>
      <c r="G25" s="18">
        <v>2856.0467616000001</v>
      </c>
      <c r="H25" s="18">
        <f t="shared" si="2"/>
        <v>22.76748600000019</v>
      </c>
      <c r="I25" s="18">
        <f t="shared" si="3"/>
        <v>0.80357366095435978</v>
      </c>
      <c r="J25" s="18">
        <v>175.96420161</v>
      </c>
      <c r="K25" s="18">
        <v>247.18816390000001</v>
      </c>
      <c r="L25" s="18">
        <f t="shared" si="4"/>
        <v>71.223962290000003</v>
      </c>
      <c r="M25" s="18">
        <f t="shared" si="5"/>
        <v>40.476393288140478</v>
      </c>
      <c r="N25" s="18">
        <v>258.10721706999999</v>
      </c>
      <c r="O25" s="18">
        <v>347.16050596000002</v>
      </c>
      <c r="P25" s="18">
        <f t="shared" si="6"/>
        <v>89.053288890000033</v>
      </c>
      <c r="Q25" s="18">
        <f t="shared" si="7"/>
        <v>34.50244045901605</v>
      </c>
    </row>
    <row r="26" spans="1:17" x14ac:dyDescent="0.2">
      <c r="A26" s="17" t="s">
        <v>34</v>
      </c>
      <c r="B26" s="18">
        <v>16.4000837</v>
      </c>
      <c r="C26" s="18">
        <v>18.294761001000001</v>
      </c>
      <c r="D26" s="18">
        <f t="shared" si="0"/>
        <v>1.8946773010000015</v>
      </c>
      <c r="E26" s="18">
        <f t="shared" si="1"/>
        <v>11.552851410142505</v>
      </c>
      <c r="F26" s="18">
        <v>1320.4327754000001</v>
      </c>
      <c r="G26" s="18">
        <v>1086.9817407999999</v>
      </c>
      <c r="H26" s="18">
        <f t="shared" si="2"/>
        <v>-233.45103460000018</v>
      </c>
      <c r="I26" s="18">
        <f t="shared" si="3"/>
        <v>-17.679887908665449</v>
      </c>
      <c r="J26" s="18">
        <v>76.902340482</v>
      </c>
      <c r="K26" s="18">
        <v>93.690247357999993</v>
      </c>
      <c r="L26" s="18">
        <f t="shared" si="4"/>
        <v>16.787906875999994</v>
      </c>
      <c r="M26" s="18">
        <f t="shared" si="5"/>
        <v>21.830163777563349</v>
      </c>
      <c r="N26" s="18">
        <v>124.95193306</v>
      </c>
      <c r="O26" s="18">
        <v>162.16759486999999</v>
      </c>
      <c r="P26" s="18">
        <f t="shared" si="6"/>
        <v>37.215661809999986</v>
      </c>
      <c r="Q26" s="18">
        <f t="shared" si="7"/>
        <v>29.783982447177991</v>
      </c>
    </row>
    <row r="27" spans="1:17" x14ac:dyDescent="0.2">
      <c r="A27" s="17" t="s">
        <v>35</v>
      </c>
      <c r="B27" s="18">
        <v>14.2602432</v>
      </c>
      <c r="C27" s="18">
        <v>14.852841001</v>
      </c>
      <c r="D27" s="18">
        <f t="shared" si="0"/>
        <v>0.59259780100000015</v>
      </c>
      <c r="E27" s="18">
        <f t="shared" si="1"/>
        <v>4.1555939312451606</v>
      </c>
      <c r="F27" s="18">
        <v>605.37235510000005</v>
      </c>
      <c r="G27" s="18">
        <v>476.09014853999997</v>
      </c>
      <c r="H27" s="18">
        <f t="shared" si="2"/>
        <v>-129.28220656000008</v>
      </c>
      <c r="I27" s="18">
        <f t="shared" si="3"/>
        <v>-21.355816047900678</v>
      </c>
      <c r="J27" s="18">
        <v>61.085270489000003</v>
      </c>
      <c r="K27" s="18">
        <v>53.308417798999997</v>
      </c>
      <c r="L27" s="18">
        <f t="shared" si="4"/>
        <v>-7.7768526900000055</v>
      </c>
      <c r="M27" s="18">
        <f t="shared" si="5"/>
        <v>-12.731142266776786</v>
      </c>
      <c r="N27" s="18">
        <v>102.409093</v>
      </c>
      <c r="O27" s="18">
        <v>95.924841924999996</v>
      </c>
      <c r="P27" s="18">
        <f t="shared" si="6"/>
        <v>-6.4842510750000031</v>
      </c>
      <c r="Q27" s="18">
        <f t="shared" si="7"/>
        <v>-6.3317141916294561</v>
      </c>
    </row>
    <row r="28" spans="1:17" x14ac:dyDescent="0.2">
      <c r="A28" s="17" t="s">
        <v>36</v>
      </c>
      <c r="B28" s="18">
        <v>12.143365299999999</v>
      </c>
      <c r="C28" s="18">
        <v>12.638565</v>
      </c>
      <c r="D28" s="18">
        <f t="shared" si="0"/>
        <v>0.49519970000000058</v>
      </c>
      <c r="E28" s="18">
        <f t="shared" si="1"/>
        <v>4.0779445216887256</v>
      </c>
      <c r="F28" s="18">
        <v>396.2821849</v>
      </c>
      <c r="G28" s="18">
        <v>560.16696303000003</v>
      </c>
      <c r="H28" s="18">
        <f t="shared" si="2"/>
        <v>163.88477813000003</v>
      </c>
      <c r="I28" s="18">
        <f t="shared" si="3"/>
        <v>41.355575490065391</v>
      </c>
      <c r="J28" s="18">
        <v>64.254211132999998</v>
      </c>
      <c r="K28" s="18">
        <v>80.404284129999994</v>
      </c>
      <c r="L28" s="18">
        <f t="shared" si="4"/>
        <v>16.150072996999995</v>
      </c>
      <c r="M28" s="18">
        <f t="shared" si="5"/>
        <v>25.134652985733339</v>
      </c>
      <c r="N28" s="18">
        <v>110.56266108</v>
      </c>
      <c r="O28" s="18">
        <v>122.70370306</v>
      </c>
      <c r="P28" s="18">
        <f t="shared" si="6"/>
        <v>12.141041979999997</v>
      </c>
      <c r="Q28" s="18">
        <f t="shared" si="7"/>
        <v>10.981141247328585</v>
      </c>
    </row>
    <row r="29" spans="1:17" s="21" customFormat="1" x14ac:dyDescent="0.2">
      <c r="A29" s="17" t="s">
        <v>37</v>
      </c>
      <c r="B29" s="18">
        <v>77.197510199999996</v>
      </c>
      <c r="C29" s="18">
        <v>81.913281001000001</v>
      </c>
      <c r="D29" s="18">
        <f t="shared" si="0"/>
        <v>4.715770801000005</v>
      </c>
      <c r="E29" s="18">
        <f t="shared" si="1"/>
        <v>6.1087084140182712</v>
      </c>
      <c r="F29" s="18">
        <v>3488.6084774000001</v>
      </c>
      <c r="G29" s="18">
        <v>3375.3756850999998</v>
      </c>
      <c r="H29" s="18">
        <f t="shared" si="2"/>
        <v>-113.23279230000026</v>
      </c>
      <c r="I29" s="18">
        <f t="shared" si="3"/>
        <v>-3.2457867666591977</v>
      </c>
      <c r="J29" s="18">
        <v>306.19773676</v>
      </c>
      <c r="K29" s="18">
        <v>365.07680449999998</v>
      </c>
      <c r="L29" s="18">
        <f t="shared" si="4"/>
        <v>58.879067739999982</v>
      </c>
      <c r="M29" s="18">
        <f t="shared" si="5"/>
        <v>19.229099588724207</v>
      </c>
      <c r="N29" s="18">
        <v>563.10082354999997</v>
      </c>
      <c r="O29" s="18">
        <v>607.49422159000005</v>
      </c>
      <c r="P29" s="18">
        <f t="shared" si="6"/>
        <v>44.393398040000079</v>
      </c>
      <c r="Q29" s="18">
        <f t="shared" si="7"/>
        <v>7.8837387876876663</v>
      </c>
    </row>
    <row r="30" spans="1:17" x14ac:dyDescent="0.2">
      <c r="A30" s="17" t="s">
        <v>38</v>
      </c>
      <c r="B30" s="18">
        <v>132.96927819999999</v>
      </c>
      <c r="C30" s="18">
        <v>132.08943600000001</v>
      </c>
      <c r="D30" s="18">
        <f t="shared" si="0"/>
        <v>-0.87984219999998459</v>
      </c>
      <c r="E30" s="18">
        <f t="shared" si="1"/>
        <v>-0.66168833275653816</v>
      </c>
      <c r="F30" s="18">
        <v>9476.9119515000002</v>
      </c>
      <c r="G30" s="18">
        <v>7366.4442847</v>
      </c>
      <c r="H30" s="18">
        <f t="shared" si="2"/>
        <v>-2110.4676668000002</v>
      </c>
      <c r="I30" s="18">
        <f t="shared" si="3"/>
        <v>-22.269571328727565</v>
      </c>
      <c r="J30" s="18">
        <v>701.58021452000003</v>
      </c>
      <c r="K30" s="18">
        <v>572.36889303999999</v>
      </c>
      <c r="L30" s="18">
        <f t="shared" si="4"/>
        <v>-129.21132148000004</v>
      </c>
      <c r="M30" s="18">
        <f t="shared" si="5"/>
        <v>-18.417184351243787</v>
      </c>
      <c r="N30" s="18">
        <v>985.32352569</v>
      </c>
      <c r="O30" s="18">
        <v>814.94555596999999</v>
      </c>
      <c r="P30" s="18">
        <f t="shared" si="6"/>
        <v>-170.37796972000001</v>
      </c>
      <c r="Q30" s="18">
        <f t="shared" si="7"/>
        <v>-17.291576348051585</v>
      </c>
    </row>
    <row r="31" spans="1:17" ht="14.45" customHeight="1" x14ac:dyDescent="0.2">
      <c r="A31" s="22" t="s">
        <v>39</v>
      </c>
      <c r="B31" s="23">
        <v>2071.0700274000001</v>
      </c>
      <c r="C31" s="23">
        <v>2117.662147</v>
      </c>
      <c r="D31" s="23">
        <f>C31-B31</f>
        <v>46.592119599999933</v>
      </c>
      <c r="E31" s="23">
        <f>(C31/B31-1)*100</f>
        <v>2.2496641341718027</v>
      </c>
      <c r="F31" s="23">
        <v>87482.948111999998</v>
      </c>
      <c r="G31" s="23">
        <v>88928.969526000001</v>
      </c>
      <c r="H31" s="23">
        <f>G31-F31</f>
        <v>1446.0214140000026</v>
      </c>
      <c r="I31" s="23">
        <f>(G31/F31-1)*100</f>
        <v>1.6529180202623506</v>
      </c>
      <c r="J31" s="23">
        <v>10226.072757</v>
      </c>
      <c r="K31" s="23">
        <v>11259.065323999999</v>
      </c>
      <c r="L31" s="23">
        <f>K31-J31</f>
        <v>1032.9925669999993</v>
      </c>
      <c r="M31" s="23">
        <f>(K31/J31-1)*100</f>
        <v>10.101556986213399</v>
      </c>
      <c r="N31" s="23">
        <v>15060.367946</v>
      </c>
      <c r="O31" s="23">
        <v>15862.873366</v>
      </c>
      <c r="P31" s="23">
        <f>O31-N31</f>
        <v>802.5054199999995</v>
      </c>
      <c r="Q31" s="23">
        <f>(O31/N31-1)*100</f>
        <v>5.328591060174892</v>
      </c>
    </row>
    <row r="32" spans="1:17" ht="14.45" customHeight="1" x14ac:dyDescent="0.2">
      <c r="A32" s="63"/>
      <c r="B32" s="64"/>
      <c r="C32" s="64"/>
      <c r="D32" s="64"/>
      <c r="E32" s="65"/>
      <c r="F32" s="64"/>
      <c r="G32" s="64"/>
      <c r="H32" s="64"/>
      <c r="I32" s="65"/>
      <c r="J32" s="64"/>
      <c r="K32" s="64"/>
      <c r="L32" s="64"/>
      <c r="M32" s="65"/>
      <c r="N32" s="64"/>
      <c r="O32" s="64"/>
      <c r="P32" s="64"/>
      <c r="Q32" s="65"/>
    </row>
    <row r="33" spans="1:10" s="18" customFormat="1" ht="9.9499999999999993" customHeight="1" x14ac:dyDescent="0.15">
      <c r="A33" s="18" t="s">
        <v>96</v>
      </c>
    </row>
    <row r="35" spans="1:10" ht="13.5" customHeight="1" x14ac:dyDescent="0.2">
      <c r="A35" s="78" t="s">
        <v>40</v>
      </c>
      <c r="B35" s="77"/>
      <c r="C35" s="77"/>
      <c r="D35" s="77"/>
      <c r="E35" s="77"/>
      <c r="F35" s="77"/>
      <c r="G35" s="77"/>
      <c r="H35" s="77"/>
      <c r="I35" s="77"/>
      <c r="J35" s="77"/>
    </row>
    <row r="37" spans="1:10" ht="15" x14ac:dyDescent="0.25">
      <c r="A37" s="49" t="s">
        <v>192</v>
      </c>
    </row>
  </sheetData>
  <mergeCells count="10">
    <mergeCell ref="N4:O4"/>
    <mergeCell ref="P4:Q4"/>
    <mergeCell ref="J4:K4"/>
    <mergeCell ref="L4:M4"/>
    <mergeCell ref="A2:J2"/>
    <mergeCell ref="A3:J3"/>
    <mergeCell ref="B4:C4"/>
    <mergeCell ref="D4:E4"/>
    <mergeCell ref="F4:G4"/>
    <mergeCell ref="H4:I4"/>
  </mergeCells>
  <hyperlinks>
    <hyperlink ref="A37" location="Content!A1" display="Content" xr:uid="{BF68E06E-C11B-43EA-B50F-AF5F35CAD192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9E7C0-4AFB-4C30-9A4F-92B93E66647F}">
  <sheetPr codeName="Sheet20">
    <pageSetUpPr autoPageBreaks="0"/>
  </sheetPr>
  <dimension ref="A2:Q19"/>
  <sheetViews>
    <sheetView showGridLines="0" workbookViewId="0"/>
  </sheetViews>
  <sheetFormatPr defaultColWidth="9.140625" defaultRowHeight="14.25" x14ac:dyDescent="0.2"/>
  <cols>
    <col min="1" max="1" width="31.140625" style="9" customWidth="1"/>
    <col min="2" max="2" width="13.5703125" style="7" customWidth="1"/>
    <col min="3" max="3" width="12.85546875" style="7" customWidth="1"/>
    <col min="4" max="4" width="12.5703125" style="7" customWidth="1"/>
    <col min="5" max="5" width="10.5703125" style="8" customWidth="1"/>
    <col min="6" max="8" width="12.5703125" style="7" customWidth="1"/>
    <col min="9" max="9" width="10.5703125" style="8" customWidth="1"/>
    <col min="10" max="12" width="12.5703125" style="7" customWidth="1"/>
    <col min="13" max="13" width="10.5703125" style="8" customWidth="1"/>
    <col min="14" max="14" width="11.85546875" style="7" customWidth="1"/>
    <col min="15" max="15" width="12" style="7" customWidth="1"/>
    <col min="16" max="16" width="12.5703125" style="7" customWidth="1"/>
    <col min="17" max="17" width="10.5703125" style="8" customWidth="1"/>
    <col min="18" max="16384" width="9.140625" style="9"/>
  </cols>
  <sheetData>
    <row r="2" spans="1:17" ht="15" customHeight="1" x14ac:dyDescent="0.2">
      <c r="A2" s="84" t="s">
        <v>210</v>
      </c>
      <c r="B2" s="84"/>
      <c r="C2" s="84"/>
      <c r="D2" s="84"/>
      <c r="E2" s="84"/>
      <c r="F2" s="84"/>
      <c r="G2" s="84"/>
      <c r="H2" s="84"/>
      <c r="I2" s="84"/>
      <c r="J2" s="84"/>
    </row>
    <row r="3" spans="1:17" ht="15" customHeight="1" x14ac:dyDescent="0.2">
      <c r="A3" s="74" t="s">
        <v>229</v>
      </c>
      <c r="B3" s="74"/>
      <c r="C3" s="74"/>
      <c r="D3" s="74"/>
      <c r="E3" s="74"/>
      <c r="F3" s="74"/>
      <c r="G3" s="74"/>
      <c r="H3" s="74"/>
      <c r="I3" s="74"/>
      <c r="J3" s="74"/>
    </row>
    <row r="4" spans="1:17" ht="15" customHeight="1" x14ac:dyDescent="0.2">
      <c r="A4" s="10"/>
      <c r="B4" s="88" t="s">
        <v>7</v>
      </c>
      <c r="C4" s="88"/>
      <c r="D4" s="89" t="s">
        <v>8</v>
      </c>
      <c r="E4" s="89"/>
      <c r="F4" s="88" t="s">
        <v>9</v>
      </c>
      <c r="G4" s="88"/>
      <c r="H4" s="88" t="s">
        <v>8</v>
      </c>
      <c r="I4" s="88"/>
      <c r="J4" s="88" t="s">
        <v>11</v>
      </c>
      <c r="K4" s="88"/>
      <c r="L4" s="88" t="s">
        <v>8</v>
      </c>
      <c r="M4" s="88"/>
      <c r="N4" s="88" t="s">
        <v>10</v>
      </c>
      <c r="O4" s="88"/>
      <c r="P4" s="88" t="s">
        <v>8</v>
      </c>
      <c r="Q4" s="88"/>
    </row>
    <row r="5" spans="1:17" s="16" customFormat="1" ht="34.5" x14ac:dyDescent="0.2">
      <c r="A5" s="11"/>
      <c r="B5" s="34" t="s">
        <v>227</v>
      </c>
      <c r="C5" s="34" t="s">
        <v>228</v>
      </c>
      <c r="D5" s="13" t="s">
        <v>12</v>
      </c>
      <c r="E5" s="14" t="s">
        <v>13</v>
      </c>
      <c r="F5" s="34" t="s">
        <v>227</v>
      </c>
      <c r="G5" s="34" t="s">
        <v>228</v>
      </c>
      <c r="H5" s="13" t="s">
        <v>12</v>
      </c>
      <c r="I5" s="14" t="s">
        <v>13</v>
      </c>
      <c r="J5" s="34" t="s">
        <v>227</v>
      </c>
      <c r="K5" s="34" t="s">
        <v>228</v>
      </c>
      <c r="L5" s="15" t="s">
        <v>14</v>
      </c>
      <c r="M5" s="14" t="s">
        <v>13</v>
      </c>
      <c r="N5" s="34" t="s">
        <v>227</v>
      </c>
      <c r="O5" s="34" t="s">
        <v>228</v>
      </c>
      <c r="P5" s="15" t="s">
        <v>14</v>
      </c>
      <c r="Q5" s="14" t="s">
        <v>13</v>
      </c>
    </row>
    <row r="6" spans="1:17" x14ac:dyDescent="0.2">
      <c r="A6" s="17" t="s">
        <v>46</v>
      </c>
      <c r="B6" s="18">
        <v>900.39509799999996</v>
      </c>
      <c r="C6" s="18">
        <v>916.06128588000001</v>
      </c>
      <c r="D6" s="18">
        <f>C6-B6</f>
        <v>15.666187880000052</v>
      </c>
      <c r="E6" s="18">
        <f>(C6/B6-1)*100</f>
        <v>1.739923719575831</v>
      </c>
      <c r="F6" s="18">
        <v>21379.781024</v>
      </c>
      <c r="G6" s="18">
        <v>22025.782712</v>
      </c>
      <c r="H6" s="18">
        <f>G6-F6</f>
        <v>646.00168800000029</v>
      </c>
      <c r="I6" s="18">
        <f>(G6/F6-1)*100</f>
        <v>3.0215542772623616</v>
      </c>
      <c r="J6" s="18">
        <v>3213.2404922000001</v>
      </c>
      <c r="K6" s="18">
        <v>3289.2579759</v>
      </c>
      <c r="L6" s="18">
        <f>K6-J6</f>
        <v>76.017483699999957</v>
      </c>
      <c r="M6" s="18">
        <f>(K6/J6-1)*100</f>
        <v>2.3657576793436164</v>
      </c>
      <c r="N6" s="18">
        <v>5324.4425291999996</v>
      </c>
      <c r="O6" s="18">
        <v>5366.0402952000004</v>
      </c>
      <c r="P6" s="18">
        <f>O6-N6</f>
        <v>41.597766000000775</v>
      </c>
      <c r="Q6" s="18">
        <f>(O6/N6-1)*100</f>
        <v>0.78126049388029806</v>
      </c>
    </row>
    <row r="7" spans="1:17" x14ac:dyDescent="0.2">
      <c r="A7" s="17" t="s">
        <v>45</v>
      </c>
      <c r="B7" s="18">
        <v>659.76484459999995</v>
      </c>
      <c r="C7" s="18">
        <v>665.65706616</v>
      </c>
      <c r="D7" s="18">
        <f t="shared" ref="D7:D12" si="0">C7-B7</f>
        <v>5.8922215600000527</v>
      </c>
      <c r="E7" s="18">
        <f t="shared" ref="E7:E12" si="1">(C7/B7-1)*100</f>
        <v>0.89307904296906937</v>
      </c>
      <c r="F7" s="18">
        <v>20920.574411000001</v>
      </c>
      <c r="G7" s="18">
        <v>22476.477596000001</v>
      </c>
      <c r="H7" s="18">
        <f t="shared" ref="H7:H12" si="2">G7-F7</f>
        <v>1555.9031849999992</v>
      </c>
      <c r="I7" s="18">
        <f t="shared" ref="I7:I12" si="3">(G7/F7-1)*100</f>
        <v>7.4371915150757362</v>
      </c>
      <c r="J7" s="18">
        <v>1397.1191446</v>
      </c>
      <c r="K7" s="18">
        <v>1349.7773663</v>
      </c>
      <c r="L7" s="18">
        <f t="shared" ref="L7:L12" si="4">K7-J7</f>
        <v>-47.341778299999987</v>
      </c>
      <c r="M7" s="18">
        <f t="shared" ref="M7:M12" si="5">(K7/J7-1)*100</f>
        <v>-3.3885283501396746</v>
      </c>
      <c r="N7" s="18">
        <v>2794.6494566000001</v>
      </c>
      <c r="O7" s="18">
        <v>2665.9752130000002</v>
      </c>
      <c r="P7" s="18">
        <f t="shared" ref="P7:P12" si="6">O7-N7</f>
        <v>-128.67424359999995</v>
      </c>
      <c r="Q7" s="18">
        <f t="shared" ref="Q7:Q12" si="7">(O7/N7-1)*100</f>
        <v>-4.6043071089333143</v>
      </c>
    </row>
    <row r="8" spans="1:17" x14ac:dyDescent="0.2">
      <c r="A8" s="17" t="s">
        <v>44</v>
      </c>
      <c r="B8" s="18">
        <v>168.24422620000001</v>
      </c>
      <c r="C8" s="18">
        <v>161.40931504</v>
      </c>
      <c r="D8" s="18">
        <f t="shared" si="0"/>
        <v>-6.8349111600000185</v>
      </c>
      <c r="E8" s="18">
        <f t="shared" si="1"/>
        <v>-4.062493741612883</v>
      </c>
      <c r="F8" s="18">
        <v>2198.1657704999998</v>
      </c>
      <c r="G8" s="18">
        <v>1702.6841778999999</v>
      </c>
      <c r="H8" s="18">
        <f t="shared" si="2"/>
        <v>-495.48159259999989</v>
      </c>
      <c r="I8" s="18">
        <f t="shared" si="3"/>
        <v>-22.540683657688675</v>
      </c>
      <c r="J8" s="18">
        <v>455.87666832999997</v>
      </c>
      <c r="K8" s="18">
        <v>369.75913143999998</v>
      </c>
      <c r="L8" s="18">
        <f t="shared" si="4"/>
        <v>-86.117536889999997</v>
      </c>
      <c r="M8" s="18">
        <f t="shared" si="5"/>
        <v>-18.890533969521172</v>
      </c>
      <c r="N8" s="18">
        <v>875.61941533000004</v>
      </c>
      <c r="O8" s="18">
        <v>708.33314409000002</v>
      </c>
      <c r="P8" s="18">
        <f t="shared" si="6"/>
        <v>-167.28627124000002</v>
      </c>
      <c r="Q8" s="18">
        <f t="shared" si="7"/>
        <v>-19.104906573702895</v>
      </c>
    </row>
    <row r="9" spans="1:17" x14ac:dyDescent="0.2">
      <c r="A9" s="17" t="s">
        <v>43</v>
      </c>
      <c r="B9" s="18">
        <v>94.834998499999998</v>
      </c>
      <c r="C9" s="18">
        <v>102.84111686999999</v>
      </c>
      <c r="D9" s="18">
        <f t="shared" si="0"/>
        <v>8.0061183699999958</v>
      </c>
      <c r="E9" s="18">
        <f t="shared" si="1"/>
        <v>8.4421558460824997</v>
      </c>
      <c r="F9" s="18">
        <v>14313.002103000001</v>
      </c>
      <c r="G9" s="18">
        <v>14571.726806000001</v>
      </c>
      <c r="H9" s="18">
        <f t="shared" si="2"/>
        <v>258.72470299999986</v>
      </c>
      <c r="I9" s="18">
        <f t="shared" si="3"/>
        <v>1.8076201005082781</v>
      </c>
      <c r="J9" s="18">
        <v>790.19691592000004</v>
      </c>
      <c r="K9" s="18">
        <v>953.68971883999995</v>
      </c>
      <c r="L9" s="18">
        <f t="shared" si="4"/>
        <v>163.49280291999992</v>
      </c>
      <c r="M9" s="18">
        <f t="shared" si="5"/>
        <v>20.690134272373186</v>
      </c>
      <c r="N9" s="18">
        <v>1130.2231260000001</v>
      </c>
      <c r="O9" s="18">
        <v>1198.1326377</v>
      </c>
      <c r="P9" s="18">
        <f t="shared" si="6"/>
        <v>67.909511699999939</v>
      </c>
      <c r="Q9" s="18">
        <f t="shared" si="7"/>
        <v>6.0085048817166031</v>
      </c>
    </row>
    <row r="10" spans="1:17" x14ac:dyDescent="0.2">
      <c r="A10" s="17" t="s">
        <v>42</v>
      </c>
      <c r="B10" s="18">
        <v>176.3716062</v>
      </c>
      <c r="C10" s="18">
        <v>198.99378769</v>
      </c>
      <c r="D10" s="18">
        <f t="shared" si="0"/>
        <v>22.622181490000003</v>
      </c>
      <c r="E10" s="18">
        <f t="shared" si="1"/>
        <v>12.826430499446229</v>
      </c>
      <c r="F10" s="18">
        <v>26302.641853000001</v>
      </c>
      <c r="G10" s="18">
        <v>26001.156679</v>
      </c>
      <c r="H10" s="18">
        <f t="shared" si="2"/>
        <v>-301.48517400000128</v>
      </c>
      <c r="I10" s="18">
        <f t="shared" si="3"/>
        <v>-1.1462163218620369</v>
      </c>
      <c r="J10" s="18">
        <v>4170.2835679</v>
      </c>
      <c r="K10" s="18">
        <v>5047.0382707999997</v>
      </c>
      <c r="L10" s="18">
        <f t="shared" si="4"/>
        <v>876.75470289999976</v>
      </c>
      <c r="M10" s="18">
        <f t="shared" si="5"/>
        <v>21.023862972980069</v>
      </c>
      <c r="N10" s="18">
        <v>4594.9345868999999</v>
      </c>
      <c r="O10" s="18">
        <v>5524.3322539999999</v>
      </c>
      <c r="P10" s="18">
        <f t="shared" si="6"/>
        <v>929.39766710000004</v>
      </c>
      <c r="Q10" s="18">
        <f t="shared" si="7"/>
        <v>20.226570139859668</v>
      </c>
    </row>
    <row r="11" spans="1:17" x14ac:dyDescent="0.2">
      <c r="A11" s="17" t="s">
        <v>41</v>
      </c>
      <c r="B11" s="18">
        <v>71.459253899999993</v>
      </c>
      <c r="C11" s="18">
        <v>72.699575366999994</v>
      </c>
      <c r="D11" s="18">
        <f t="shared" si="0"/>
        <v>1.2403214670000011</v>
      </c>
      <c r="E11" s="18">
        <f t="shared" si="1"/>
        <v>1.7357044739589655</v>
      </c>
      <c r="F11" s="18">
        <v>2368.7829502999998</v>
      </c>
      <c r="G11" s="18">
        <v>2151.1415548999998</v>
      </c>
      <c r="H11" s="18">
        <f t="shared" si="2"/>
        <v>-217.64139539999996</v>
      </c>
      <c r="I11" s="18">
        <f t="shared" si="3"/>
        <v>-9.1878994389264825</v>
      </c>
      <c r="J11" s="18">
        <v>199.35596809</v>
      </c>
      <c r="K11" s="18">
        <v>249.5428608</v>
      </c>
      <c r="L11" s="18">
        <f t="shared" si="4"/>
        <v>50.186892709999995</v>
      </c>
      <c r="M11" s="18">
        <f t="shared" si="5"/>
        <v>25.174512301203311</v>
      </c>
      <c r="N11" s="18">
        <v>340.49883215</v>
      </c>
      <c r="O11" s="18">
        <v>400.05982202000001</v>
      </c>
      <c r="P11" s="18">
        <f t="shared" si="6"/>
        <v>59.560989870000014</v>
      </c>
      <c r="Q11" s="18">
        <f t="shared" si="7"/>
        <v>17.492274347584711</v>
      </c>
    </row>
    <row r="12" spans="1:17" x14ac:dyDescent="0.2">
      <c r="A12" s="37" t="s">
        <v>39</v>
      </c>
      <c r="B12" s="23">
        <v>2071.0700274000001</v>
      </c>
      <c r="C12" s="23">
        <v>2117.662147</v>
      </c>
      <c r="D12" s="23">
        <f t="shared" si="0"/>
        <v>46.592119599999933</v>
      </c>
      <c r="E12" s="23">
        <f t="shared" si="1"/>
        <v>2.2496641341718027</v>
      </c>
      <c r="F12" s="23">
        <v>87482.948111999998</v>
      </c>
      <c r="G12" s="23">
        <v>88928.969526000001</v>
      </c>
      <c r="H12" s="23">
        <f t="shared" si="2"/>
        <v>1446.0214140000026</v>
      </c>
      <c r="I12" s="23">
        <f t="shared" si="3"/>
        <v>1.6529180202623506</v>
      </c>
      <c r="J12" s="23">
        <v>10226.072757</v>
      </c>
      <c r="K12" s="23">
        <v>11259.065323999999</v>
      </c>
      <c r="L12" s="23">
        <f t="shared" si="4"/>
        <v>1032.9925669999993</v>
      </c>
      <c r="M12" s="23">
        <f t="shared" si="5"/>
        <v>10.101556986213399</v>
      </c>
      <c r="N12" s="23">
        <v>15060.367946</v>
      </c>
      <c r="O12" s="23">
        <v>15862.873366</v>
      </c>
      <c r="P12" s="23">
        <f t="shared" si="6"/>
        <v>802.5054199999995</v>
      </c>
      <c r="Q12" s="23">
        <f t="shared" si="7"/>
        <v>5.328591060174892</v>
      </c>
    </row>
    <row r="13" spans="1:17" x14ac:dyDescent="0.2">
      <c r="A13" s="68"/>
      <c r="B13" s="64"/>
      <c r="C13" s="64"/>
      <c r="D13" s="64"/>
      <c r="E13" s="65"/>
      <c r="F13" s="64"/>
      <c r="G13" s="64"/>
      <c r="H13" s="64"/>
      <c r="I13" s="65"/>
      <c r="J13" s="64"/>
      <c r="K13" s="64"/>
      <c r="L13" s="64"/>
      <c r="M13" s="65"/>
      <c r="N13" s="64"/>
      <c r="O13" s="64"/>
      <c r="P13" s="64"/>
      <c r="Q13" s="65"/>
    </row>
    <row r="14" spans="1:17" s="26" customFormat="1" ht="10.5" x14ac:dyDescent="0.15">
      <c r="A14" s="36" t="s">
        <v>99</v>
      </c>
      <c r="B14" s="35"/>
      <c r="C14" s="35"/>
      <c r="D14" s="35"/>
      <c r="E14" s="35"/>
      <c r="F14" s="35"/>
      <c r="G14" s="35"/>
    </row>
    <row r="15" spans="1:17" x14ac:dyDescent="0.2">
      <c r="A15" s="36" t="s">
        <v>209</v>
      </c>
    </row>
    <row r="16" spans="1:17" x14ac:dyDescent="0.2">
      <c r="A16" s="75"/>
    </row>
    <row r="17" spans="1:1" x14ac:dyDescent="0.2">
      <c r="A17" s="36" t="s">
        <v>40</v>
      </c>
    </row>
    <row r="19" spans="1:1" ht="15" x14ac:dyDescent="0.25">
      <c r="A19" s="49" t="s">
        <v>192</v>
      </c>
    </row>
  </sheetData>
  <mergeCells count="9">
    <mergeCell ref="P4:Q4"/>
    <mergeCell ref="J4:K4"/>
    <mergeCell ref="L4:M4"/>
    <mergeCell ref="A2:J2"/>
    <mergeCell ref="B4:C4"/>
    <mergeCell ref="D4:E4"/>
    <mergeCell ref="F4:G4"/>
    <mergeCell ref="H4:I4"/>
    <mergeCell ref="N4:O4"/>
  </mergeCells>
  <hyperlinks>
    <hyperlink ref="A19" location="Content!A1" display="Content" xr:uid="{28EF5269-DC5A-4F99-9459-24C415E2D4A9}"/>
  </hyperlinks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EDD9-3D62-41FF-B2EB-FE4C0ED56F49}">
  <sheetPr codeName="Sheet21">
    <pageSetUpPr autoPageBreaks="0"/>
  </sheetPr>
  <dimension ref="A2:M20"/>
  <sheetViews>
    <sheetView showGridLines="0" workbookViewId="0"/>
  </sheetViews>
  <sheetFormatPr defaultColWidth="9.140625" defaultRowHeight="14.25" x14ac:dyDescent="0.2"/>
  <cols>
    <col min="1" max="1" width="31.140625" style="9" customWidth="1"/>
    <col min="2" max="2" width="13.28515625" style="7" customWidth="1"/>
    <col min="3" max="3" width="13.5703125" style="7" customWidth="1"/>
    <col min="4" max="4" width="9.42578125" style="7" customWidth="1"/>
    <col min="5" max="5" width="13.140625" style="7" customWidth="1"/>
    <col min="6" max="6" width="13.140625" style="8" customWidth="1"/>
    <col min="7" max="7" width="13" style="7" customWidth="1"/>
    <col min="8" max="8" width="13.85546875" style="7" customWidth="1"/>
    <col min="9" max="9" width="9.140625" style="9"/>
    <col min="10" max="11" width="13" style="9" customWidth="1"/>
    <col min="12" max="12" width="13.42578125" style="9" customWidth="1"/>
    <col min="13" max="13" width="8.85546875" style="9" customWidth="1"/>
    <col min="14" max="16384" width="9.140625" style="9"/>
  </cols>
  <sheetData>
    <row r="2" spans="1:13" ht="15" customHeight="1" x14ac:dyDescent="0.2">
      <c r="A2" s="95" t="s">
        <v>193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3" ht="15" customHeight="1" x14ac:dyDescent="0.2">
      <c r="A3" s="84" t="s">
        <v>229</v>
      </c>
      <c r="B3" s="84"/>
      <c r="C3" s="84"/>
      <c r="D3" s="84"/>
      <c r="E3" s="84"/>
      <c r="F3" s="84"/>
      <c r="G3" s="84"/>
      <c r="H3" s="84"/>
    </row>
    <row r="4" spans="1:13" ht="15" customHeight="1" x14ac:dyDescent="0.2">
      <c r="A4" s="11"/>
      <c r="B4" s="96" t="s">
        <v>106</v>
      </c>
      <c r="C4" s="96"/>
      <c r="D4" s="89" t="s">
        <v>8</v>
      </c>
      <c r="E4" s="89"/>
      <c r="F4" s="96" t="s">
        <v>9</v>
      </c>
      <c r="G4" s="96"/>
      <c r="H4" s="89" t="s">
        <v>8</v>
      </c>
      <c r="I4" s="89"/>
      <c r="J4" s="88" t="s">
        <v>56</v>
      </c>
      <c r="K4" s="88"/>
      <c r="L4" s="89" t="s">
        <v>8</v>
      </c>
      <c r="M4" s="89"/>
    </row>
    <row r="5" spans="1:13" s="16" customFormat="1" ht="34.5" x14ac:dyDescent="0.2">
      <c r="A5" s="57"/>
      <c r="B5" s="34" t="s">
        <v>227</v>
      </c>
      <c r="C5" s="34" t="s">
        <v>228</v>
      </c>
      <c r="D5" s="13" t="s">
        <v>12</v>
      </c>
      <c r="E5" s="14" t="s">
        <v>13</v>
      </c>
      <c r="F5" s="34" t="s">
        <v>227</v>
      </c>
      <c r="G5" s="34" t="s">
        <v>228</v>
      </c>
      <c r="H5" s="13" t="s">
        <v>12</v>
      </c>
      <c r="I5" s="14" t="s">
        <v>13</v>
      </c>
      <c r="J5" s="34" t="s">
        <v>227</v>
      </c>
      <c r="K5" s="34" t="s">
        <v>228</v>
      </c>
      <c r="L5" s="13" t="s">
        <v>14</v>
      </c>
      <c r="M5" s="14" t="s">
        <v>13</v>
      </c>
    </row>
    <row r="6" spans="1:13" x14ac:dyDescent="0.2">
      <c r="A6" s="50" t="s">
        <v>55</v>
      </c>
      <c r="B6" s="20">
        <v>1079.7392</v>
      </c>
      <c r="C6" s="20">
        <v>1134.5358325300001</v>
      </c>
      <c r="D6" s="18">
        <f>C6-B6</f>
        <v>54.796632530000124</v>
      </c>
      <c r="E6" s="18">
        <f>(C6/B6-1)*100</f>
        <v>5.0749877868655702</v>
      </c>
      <c r="F6" s="20">
        <v>30589.749</v>
      </c>
      <c r="G6" s="20">
        <v>32001.496001119998</v>
      </c>
      <c r="H6" s="18">
        <f>G6-F6</f>
        <v>1411.7470011199985</v>
      </c>
      <c r="I6" s="18">
        <f>(G6/F6-1)*100</f>
        <v>4.6150983491888065</v>
      </c>
      <c r="J6" s="20">
        <v>3685.7068025419999</v>
      </c>
      <c r="K6" s="20">
        <v>4548.3142190199997</v>
      </c>
      <c r="L6" s="18">
        <v>862.60741647799978</v>
      </c>
      <c r="M6" s="18">
        <v>23.404124709080687</v>
      </c>
    </row>
    <row r="7" spans="1:13" x14ac:dyDescent="0.2">
      <c r="A7" s="51" t="s">
        <v>54</v>
      </c>
      <c r="B7" s="20">
        <v>808.28770999999995</v>
      </c>
      <c r="C7" s="20">
        <v>789.93730626000001</v>
      </c>
      <c r="D7" s="18">
        <f t="shared" ref="D7:D12" si="0">C7-B7</f>
        <v>-18.350403739999933</v>
      </c>
      <c r="E7" s="18">
        <f t="shared" ref="E7:E12" si="1">(C7/B7-1)*100</f>
        <v>-2.2702811774782394</v>
      </c>
      <c r="F7" s="20">
        <v>24099.963</v>
      </c>
      <c r="G7" s="20">
        <v>22290.18779851</v>
      </c>
      <c r="H7" s="18">
        <f t="shared" ref="H7:H13" si="2">G7-F7</f>
        <v>-1809.7752014899997</v>
      </c>
      <c r="I7" s="18">
        <f t="shared" ref="I7:I13" si="3">(G7/F7-1)*100</f>
        <v>-7.509452199117483</v>
      </c>
      <c r="J7" s="20">
        <v>2942.7490094479999</v>
      </c>
      <c r="K7" s="20">
        <v>2915.9800287500002</v>
      </c>
      <c r="L7" s="18">
        <v>-26.768980697999723</v>
      </c>
      <c r="M7" s="18">
        <v>-0.90965898253827504</v>
      </c>
    </row>
    <row r="8" spans="1:13" x14ac:dyDescent="0.2">
      <c r="A8" s="51" t="s">
        <v>53</v>
      </c>
      <c r="B8" s="20">
        <v>546.98749999999995</v>
      </c>
      <c r="C8" s="20">
        <v>551.62873492999995</v>
      </c>
      <c r="D8" s="18">
        <f t="shared" si="0"/>
        <v>4.641234929999996</v>
      </c>
      <c r="E8" s="18">
        <f t="shared" si="1"/>
        <v>0.84850840832741969</v>
      </c>
      <c r="F8" s="20">
        <v>14509.081</v>
      </c>
      <c r="G8" s="20">
        <v>13584.333982190001</v>
      </c>
      <c r="H8" s="18">
        <f t="shared" si="2"/>
        <v>-924.74701780999931</v>
      </c>
      <c r="I8" s="18">
        <f t="shared" si="3"/>
        <v>-6.3735740245023038</v>
      </c>
      <c r="J8" s="20">
        <v>1938.8451318750001</v>
      </c>
      <c r="K8" s="20">
        <v>1752.65900695</v>
      </c>
      <c r="L8" s="18">
        <v>-186.18612492500006</v>
      </c>
      <c r="M8" s="18">
        <v>-9.6029394954791911</v>
      </c>
    </row>
    <row r="9" spans="1:13" x14ac:dyDescent="0.2">
      <c r="A9" s="51" t="s">
        <v>52</v>
      </c>
      <c r="B9" s="20">
        <v>127.71087</v>
      </c>
      <c r="C9" s="20">
        <v>123.36373539</v>
      </c>
      <c r="D9" s="18">
        <f t="shared" si="0"/>
        <v>-4.3471346099999977</v>
      </c>
      <c r="E9" s="18">
        <f t="shared" si="1"/>
        <v>-3.4038877113592547</v>
      </c>
      <c r="F9" s="20">
        <v>3572.7982000000002</v>
      </c>
      <c r="G9" s="20">
        <v>4367.8223020900004</v>
      </c>
      <c r="H9" s="18">
        <f t="shared" si="2"/>
        <v>795.02410209000027</v>
      </c>
      <c r="I9" s="18">
        <f t="shared" si="3"/>
        <v>22.25214125135868</v>
      </c>
      <c r="J9" s="20">
        <v>374.81653183999998</v>
      </c>
      <c r="K9" s="20">
        <v>520.21529263000002</v>
      </c>
      <c r="L9" s="18">
        <v>145.39876079000004</v>
      </c>
      <c r="M9" s="18">
        <v>38.791981793393049</v>
      </c>
    </row>
    <row r="10" spans="1:13" x14ac:dyDescent="0.2">
      <c r="A10" s="51" t="s">
        <v>51</v>
      </c>
      <c r="B10" s="20">
        <v>220.55921000000001</v>
      </c>
      <c r="C10" s="20">
        <v>261.15534996000002</v>
      </c>
      <c r="D10" s="20">
        <f t="shared" si="0"/>
        <v>40.596139960000016</v>
      </c>
      <c r="E10" s="20">
        <f t="shared" si="1"/>
        <v>18.406005335256694</v>
      </c>
      <c r="F10" s="20">
        <v>9602.3330000000005</v>
      </c>
      <c r="G10" s="20">
        <v>13062.12259723</v>
      </c>
      <c r="H10" s="20">
        <f t="shared" si="2"/>
        <v>3459.7895972299993</v>
      </c>
      <c r="I10" s="20">
        <f t="shared" si="3"/>
        <v>36.030718755848177</v>
      </c>
      <c r="J10" s="20">
        <v>776.98052460300005</v>
      </c>
      <c r="K10" s="20">
        <v>1098.3937837399999</v>
      </c>
      <c r="L10" s="20">
        <v>321.41325913699984</v>
      </c>
      <c r="M10" s="20">
        <v>41.366964674079412</v>
      </c>
    </row>
    <row r="11" spans="1:13" x14ac:dyDescent="0.2">
      <c r="A11" s="51" t="s">
        <v>50</v>
      </c>
      <c r="B11" s="20">
        <v>94.965337000000005</v>
      </c>
      <c r="C11" s="20">
        <v>90.5368177</v>
      </c>
      <c r="D11" s="20">
        <f t="shared" si="0"/>
        <v>-4.4285193000000049</v>
      </c>
      <c r="E11" s="20">
        <f t="shared" si="1"/>
        <v>-4.6633007788936753</v>
      </c>
      <c r="F11" s="20">
        <v>1901.3765000000001</v>
      </c>
      <c r="G11" s="20">
        <v>1257.63007124</v>
      </c>
      <c r="H11" s="20">
        <f t="shared" si="2"/>
        <v>-643.74642876000007</v>
      </c>
      <c r="I11" s="20">
        <f t="shared" si="3"/>
        <v>-33.856862581398275</v>
      </c>
      <c r="J11" s="20">
        <v>197.94526854099999</v>
      </c>
      <c r="K11" s="20">
        <v>203.76032297</v>
      </c>
      <c r="L11" s="20">
        <v>5.8150544290000141</v>
      </c>
      <c r="M11" s="20">
        <v>2.9377082220055861</v>
      </c>
    </row>
    <row r="12" spans="1:13" x14ac:dyDescent="0.2">
      <c r="A12" s="51" t="s">
        <v>49</v>
      </c>
      <c r="B12" s="20">
        <v>45.895583999999999</v>
      </c>
      <c r="C12" s="20">
        <v>43.972722480000002</v>
      </c>
      <c r="D12" s="20">
        <f t="shared" si="0"/>
        <v>-1.9228615199999979</v>
      </c>
      <c r="E12" s="20">
        <f t="shared" si="1"/>
        <v>-4.1896438663902806</v>
      </c>
      <c r="F12" s="20">
        <v>1338.3809000000001</v>
      </c>
      <c r="G12" s="20">
        <v>990.40299947000005</v>
      </c>
      <c r="H12" s="20">
        <f t="shared" si="2"/>
        <v>-347.97790053000006</v>
      </c>
      <c r="I12" s="20">
        <f t="shared" si="3"/>
        <v>-25.999915310357469</v>
      </c>
      <c r="J12" s="20">
        <v>102.12829005099999</v>
      </c>
      <c r="K12" s="20">
        <v>80.020414590000001</v>
      </c>
      <c r="L12" s="20">
        <v>-22.107875460999992</v>
      </c>
      <c r="M12" s="20">
        <v>-21.647161085297661</v>
      </c>
    </row>
    <row r="13" spans="1:13" x14ac:dyDescent="0.2">
      <c r="A13" s="53" t="s">
        <v>47</v>
      </c>
      <c r="B13" s="81">
        <v>58.423788000000002</v>
      </c>
      <c r="C13" s="81">
        <v>58.156936899999998</v>
      </c>
      <c r="D13" s="81">
        <f t="shared" ref="D13" si="4">C13-B13</f>
        <v>-0.26685110000000378</v>
      </c>
      <c r="E13" s="81">
        <f t="shared" ref="E13" si="5">(C13/B13-1)*100</f>
        <v>-0.45675076734155162</v>
      </c>
      <c r="F13" s="81">
        <v>1695.1081999999999</v>
      </c>
      <c r="G13" s="81">
        <v>1194.5058620699999</v>
      </c>
      <c r="H13" s="81">
        <f t="shared" si="2"/>
        <v>-500.60233792999998</v>
      </c>
      <c r="I13" s="81">
        <f t="shared" si="3"/>
        <v>-29.532176054012361</v>
      </c>
      <c r="J13" s="81">
        <v>206.901198128</v>
      </c>
      <c r="K13" s="81">
        <v>139.72225553999999</v>
      </c>
      <c r="L13" s="81">
        <v>-67.178942588000012</v>
      </c>
      <c r="M13" s="81">
        <v>-32.469093072356003</v>
      </c>
    </row>
    <row r="14" spans="1:13" x14ac:dyDescent="0.2">
      <c r="A14" s="51"/>
      <c r="B14" s="18"/>
      <c r="C14" s="18"/>
      <c r="D14" s="54"/>
      <c r="E14" s="76"/>
      <c r="F14" s="18"/>
      <c r="G14" s="18"/>
      <c r="H14" s="54"/>
      <c r="I14" s="76"/>
      <c r="J14" s="54"/>
      <c r="K14" s="54"/>
      <c r="L14" s="54"/>
      <c r="M14" s="76"/>
    </row>
    <row r="15" spans="1:13" s="26" customFormat="1" ht="10.5" x14ac:dyDescent="0.15">
      <c r="A15" s="36" t="s">
        <v>95</v>
      </c>
      <c r="B15" s="35"/>
      <c r="C15" s="35"/>
      <c r="D15" s="35"/>
      <c r="E15" s="35"/>
      <c r="F15" s="35"/>
      <c r="G15" s="35"/>
      <c r="H15" s="35"/>
      <c r="J15" s="55"/>
      <c r="K15" s="55"/>
    </row>
    <row r="16" spans="1:13" s="26" customFormat="1" ht="10.5" x14ac:dyDescent="0.15">
      <c r="A16" s="36" t="s">
        <v>98</v>
      </c>
      <c r="B16" s="35"/>
      <c r="C16" s="35"/>
      <c r="D16" s="35"/>
      <c r="E16" s="35"/>
      <c r="F16" s="35"/>
      <c r="G16" s="35"/>
      <c r="H16" s="35"/>
    </row>
    <row r="17" spans="1:12" s="26" customFormat="1" ht="10.5" x14ac:dyDescent="0.15">
      <c r="A17" s="36"/>
      <c r="B17" s="35"/>
      <c r="C17" s="35"/>
      <c r="D17" s="35"/>
      <c r="E17" s="35"/>
      <c r="F17" s="35"/>
      <c r="G17" s="35"/>
      <c r="H17" s="35"/>
    </row>
    <row r="18" spans="1:12" s="7" customFormat="1" x14ac:dyDescent="0.2">
      <c r="A18" s="36" t="s">
        <v>40</v>
      </c>
      <c r="F18" s="8"/>
      <c r="I18" s="9"/>
      <c r="J18" s="9"/>
      <c r="K18" s="9"/>
      <c r="L18" s="9"/>
    </row>
    <row r="20" spans="1:12" ht="15" x14ac:dyDescent="0.25">
      <c r="A20" s="49" t="s">
        <v>192</v>
      </c>
    </row>
  </sheetData>
  <mergeCells count="8">
    <mergeCell ref="L4:M4"/>
    <mergeCell ref="A2:K2"/>
    <mergeCell ref="A3:H3"/>
    <mergeCell ref="F4:G4"/>
    <mergeCell ref="J4:K4"/>
    <mergeCell ref="B4:C4"/>
    <mergeCell ref="D4:E4"/>
    <mergeCell ref="H4:I4"/>
  </mergeCells>
  <hyperlinks>
    <hyperlink ref="A20" location="Content!A1" display="Content" xr:uid="{B442C642-E1B8-49B4-9E5B-50E182C4902E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16B31-151F-4C7B-81BA-3A890A4BCF3E}">
  <sheetPr>
    <pageSetUpPr autoPageBreaks="0"/>
  </sheetPr>
  <dimension ref="A2:K62"/>
  <sheetViews>
    <sheetView showGridLines="0" workbookViewId="0"/>
  </sheetViews>
  <sheetFormatPr defaultRowHeight="15" x14ac:dyDescent="0.25"/>
  <cols>
    <col min="1" max="1" width="64.28515625" bestFit="1" customWidth="1"/>
    <col min="2" max="2" width="65.42578125" bestFit="1" customWidth="1"/>
  </cols>
  <sheetData>
    <row r="2" spans="1:11" x14ac:dyDescent="0.25">
      <c r="A2" s="62" t="s">
        <v>107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x14ac:dyDescent="0.25">
      <c r="B3" s="1"/>
    </row>
    <row r="4" spans="1:11" ht="15" customHeight="1" x14ac:dyDescent="0.25">
      <c r="A4" s="61" t="s">
        <v>188</v>
      </c>
      <c r="B4" s="61" t="s">
        <v>187</v>
      </c>
    </row>
    <row r="5" spans="1:11" x14ac:dyDescent="0.25">
      <c r="A5" s="60" t="s">
        <v>186</v>
      </c>
      <c r="B5" s="60" t="s">
        <v>46</v>
      </c>
    </row>
    <row r="6" spans="1:11" x14ac:dyDescent="0.25">
      <c r="A6" s="59" t="s">
        <v>185</v>
      </c>
      <c r="B6" s="59" t="s">
        <v>46</v>
      </c>
    </row>
    <row r="7" spans="1:11" x14ac:dyDescent="0.25">
      <c r="A7" s="59" t="s">
        <v>184</v>
      </c>
      <c r="B7" s="59" t="s">
        <v>183</v>
      </c>
    </row>
    <row r="8" spans="1:11" x14ac:dyDescent="0.25">
      <c r="A8" s="59" t="s">
        <v>182</v>
      </c>
      <c r="B8" s="59" t="s">
        <v>181</v>
      </c>
    </row>
    <row r="9" spans="1:11" x14ac:dyDescent="0.25">
      <c r="A9" s="59" t="s">
        <v>180</v>
      </c>
      <c r="B9" s="59" t="s">
        <v>179</v>
      </c>
    </row>
    <row r="10" spans="1:11" x14ac:dyDescent="0.25">
      <c r="A10" s="59" t="s">
        <v>178</v>
      </c>
      <c r="B10" s="59" t="s">
        <v>177</v>
      </c>
    </row>
    <row r="11" spans="1:11" x14ac:dyDescent="0.25">
      <c r="A11" s="60" t="s">
        <v>65</v>
      </c>
      <c r="B11" s="59" t="s">
        <v>176</v>
      </c>
    </row>
    <row r="12" spans="1:11" x14ac:dyDescent="0.25">
      <c r="A12" s="59" t="s">
        <v>65</v>
      </c>
      <c r="B12" s="59" t="s">
        <v>175</v>
      </c>
    </row>
    <row r="13" spans="1:11" x14ac:dyDescent="0.25">
      <c r="A13" s="59" t="s">
        <v>174</v>
      </c>
      <c r="B13" s="59" t="s">
        <v>173</v>
      </c>
    </row>
    <row r="14" spans="1:11" x14ac:dyDescent="0.25">
      <c r="A14" s="60" t="s">
        <v>64</v>
      </c>
      <c r="B14" s="59" t="s">
        <v>172</v>
      </c>
    </row>
    <row r="15" spans="1:11" x14ac:dyDescent="0.25">
      <c r="A15" s="59" t="s">
        <v>171</v>
      </c>
      <c r="B15" s="59" t="s">
        <v>170</v>
      </c>
    </row>
    <row r="16" spans="1:11" x14ac:dyDescent="0.25">
      <c r="A16" s="59" t="s">
        <v>169</v>
      </c>
      <c r="B16" s="59" t="s">
        <v>168</v>
      </c>
    </row>
    <row r="17" spans="1:2" x14ac:dyDescent="0.25">
      <c r="A17" s="59" t="s">
        <v>167</v>
      </c>
      <c r="B17" s="60" t="s">
        <v>45</v>
      </c>
    </row>
    <row r="18" spans="1:2" x14ac:dyDescent="0.25">
      <c r="A18" s="60" t="s">
        <v>63</v>
      </c>
      <c r="B18" s="59" t="s">
        <v>166</v>
      </c>
    </row>
    <row r="19" spans="1:2" x14ac:dyDescent="0.25">
      <c r="A19" s="59" t="s">
        <v>165</v>
      </c>
      <c r="B19" s="59" t="s">
        <v>164</v>
      </c>
    </row>
    <row r="20" spans="1:2" x14ac:dyDescent="0.25">
      <c r="A20" s="59" t="s">
        <v>163</v>
      </c>
      <c r="B20" s="59" t="s">
        <v>162</v>
      </c>
    </row>
    <row r="21" spans="1:2" x14ac:dyDescent="0.25">
      <c r="A21" s="59" t="s">
        <v>161</v>
      </c>
      <c r="B21" s="59" t="s">
        <v>160</v>
      </c>
    </row>
    <row r="22" spans="1:2" x14ac:dyDescent="0.25">
      <c r="A22" s="59" t="s">
        <v>159</v>
      </c>
      <c r="B22" s="60" t="s">
        <v>44</v>
      </c>
    </row>
    <row r="23" spans="1:2" x14ac:dyDescent="0.25">
      <c r="A23" s="59" t="s">
        <v>158</v>
      </c>
      <c r="B23" s="59" t="s">
        <v>44</v>
      </c>
    </row>
    <row r="24" spans="1:2" x14ac:dyDescent="0.25">
      <c r="A24" s="59" t="s">
        <v>157</v>
      </c>
      <c r="B24" s="59" t="s">
        <v>156</v>
      </c>
    </row>
    <row r="25" spans="1:2" x14ac:dyDescent="0.25">
      <c r="A25" s="58" t="s">
        <v>62</v>
      </c>
      <c r="B25" s="60" t="s">
        <v>42</v>
      </c>
    </row>
    <row r="26" spans="1:2" x14ac:dyDescent="0.25">
      <c r="A26" s="59" t="s">
        <v>62</v>
      </c>
      <c r="B26" s="60" t="s">
        <v>118</v>
      </c>
    </row>
    <row r="27" spans="1:2" x14ac:dyDescent="0.25">
      <c r="A27" s="59" t="s">
        <v>155</v>
      </c>
      <c r="B27" s="59" t="s">
        <v>43</v>
      </c>
    </row>
    <row r="28" spans="1:2" x14ac:dyDescent="0.25">
      <c r="A28" s="58" t="s">
        <v>149</v>
      </c>
      <c r="B28" s="59" t="s">
        <v>154</v>
      </c>
    </row>
    <row r="29" spans="1:2" x14ac:dyDescent="0.25">
      <c r="A29" s="59" t="s">
        <v>153</v>
      </c>
      <c r="B29" s="59" t="s">
        <v>152</v>
      </c>
    </row>
    <row r="30" spans="1:2" x14ac:dyDescent="0.25">
      <c r="A30" s="59" t="s">
        <v>151</v>
      </c>
      <c r="B30" s="59" t="s">
        <v>150</v>
      </c>
    </row>
    <row r="31" spans="1:2" x14ac:dyDescent="0.25">
      <c r="A31" s="59" t="s">
        <v>149</v>
      </c>
      <c r="B31" s="59" t="s">
        <v>148</v>
      </c>
    </row>
    <row r="32" spans="1:2" x14ac:dyDescent="0.25">
      <c r="A32" s="58" t="s">
        <v>60</v>
      </c>
      <c r="B32" s="59" t="s">
        <v>147</v>
      </c>
    </row>
    <row r="33" spans="1:2" x14ac:dyDescent="0.25">
      <c r="A33" s="59" t="s">
        <v>146</v>
      </c>
      <c r="B33" s="59" t="s">
        <v>145</v>
      </c>
    </row>
    <row r="34" spans="1:2" x14ac:dyDescent="0.25">
      <c r="A34" s="58" t="s">
        <v>59</v>
      </c>
      <c r="B34" s="59" t="s">
        <v>144</v>
      </c>
    </row>
    <row r="35" spans="1:2" x14ac:dyDescent="0.25">
      <c r="A35" s="58" t="s">
        <v>143</v>
      </c>
      <c r="B35" s="59" t="s">
        <v>142</v>
      </c>
    </row>
    <row r="36" spans="1:2" x14ac:dyDescent="0.25">
      <c r="A36" s="59" t="s">
        <v>141</v>
      </c>
      <c r="B36" s="59" t="s">
        <v>140</v>
      </c>
    </row>
    <row r="37" spans="1:2" x14ac:dyDescent="0.25">
      <c r="A37" s="59" t="s">
        <v>139</v>
      </c>
      <c r="B37" s="59" t="s">
        <v>121</v>
      </c>
    </row>
    <row r="38" spans="1:2" x14ac:dyDescent="0.25">
      <c r="A38" s="59" t="s">
        <v>138</v>
      </c>
    </row>
    <row r="39" spans="1:2" x14ac:dyDescent="0.25">
      <c r="A39" s="59" t="s">
        <v>137</v>
      </c>
    </row>
    <row r="40" spans="1:2" x14ac:dyDescent="0.25">
      <c r="A40" s="59" t="s">
        <v>136</v>
      </c>
    </row>
    <row r="41" spans="1:2" x14ac:dyDescent="0.25">
      <c r="A41" s="58" t="s">
        <v>135</v>
      </c>
    </row>
    <row r="42" spans="1:2" x14ac:dyDescent="0.25">
      <c r="A42" s="59" t="s">
        <v>134</v>
      </c>
    </row>
    <row r="43" spans="1:2" x14ac:dyDescent="0.25">
      <c r="A43" s="59" t="s">
        <v>133</v>
      </c>
    </row>
    <row r="44" spans="1:2" x14ac:dyDescent="0.25">
      <c r="A44" s="59" t="s">
        <v>132</v>
      </c>
    </row>
    <row r="45" spans="1:2" x14ac:dyDescent="0.25">
      <c r="A45" s="59" t="s">
        <v>131</v>
      </c>
    </row>
    <row r="46" spans="1:2" x14ac:dyDescent="0.25">
      <c r="A46" s="59" t="s">
        <v>130</v>
      </c>
    </row>
    <row r="47" spans="1:2" x14ac:dyDescent="0.25">
      <c r="A47" s="58" t="s">
        <v>129</v>
      </c>
    </row>
    <row r="48" spans="1:2" x14ac:dyDescent="0.25">
      <c r="A48" s="59" t="s">
        <v>128</v>
      </c>
    </row>
    <row r="49" spans="1:1" x14ac:dyDescent="0.25">
      <c r="A49" s="59" t="s">
        <v>127</v>
      </c>
    </row>
    <row r="50" spans="1:1" x14ac:dyDescent="0.25">
      <c r="A50" s="59" t="s">
        <v>126</v>
      </c>
    </row>
    <row r="51" spans="1:1" x14ac:dyDescent="0.25">
      <c r="A51" s="59" t="s">
        <v>125</v>
      </c>
    </row>
    <row r="52" spans="1:1" x14ac:dyDescent="0.25">
      <c r="A52" s="59" t="s">
        <v>124</v>
      </c>
    </row>
    <row r="53" spans="1:1" x14ac:dyDescent="0.25">
      <c r="A53" s="59" t="s">
        <v>123</v>
      </c>
    </row>
    <row r="54" spans="1:1" x14ac:dyDescent="0.25">
      <c r="A54" s="59" t="s">
        <v>122</v>
      </c>
    </row>
    <row r="55" spans="1:1" x14ac:dyDescent="0.25">
      <c r="A55" s="58" t="s">
        <v>121</v>
      </c>
    </row>
    <row r="56" spans="1:1" x14ac:dyDescent="0.25">
      <c r="A56" s="59" t="s">
        <v>121</v>
      </c>
    </row>
    <row r="57" spans="1:1" x14ac:dyDescent="0.25">
      <c r="A57" s="59" t="s">
        <v>120</v>
      </c>
    </row>
    <row r="58" spans="1:1" x14ac:dyDescent="0.25">
      <c r="A58" s="58" t="s">
        <v>119</v>
      </c>
    </row>
    <row r="60" spans="1:1" x14ac:dyDescent="0.25">
      <c r="A60" s="49" t="s">
        <v>192</v>
      </c>
    </row>
    <row r="62" spans="1:1" x14ac:dyDescent="0.25">
      <c r="A62" s="49"/>
    </row>
  </sheetData>
  <hyperlinks>
    <hyperlink ref="A60" location="Content!A1" display="Content" xr:uid="{66305D24-9351-4F46-8D0E-682952D930ED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783B2-CCCB-442C-8D17-AC4D61EEC40C}">
  <sheetPr codeName="Sheet1">
    <pageSetUpPr autoPageBreaks="0"/>
  </sheetPr>
  <dimension ref="A2:Q37"/>
  <sheetViews>
    <sheetView showGridLines="0" zoomScaleNormal="100" workbookViewId="0"/>
  </sheetViews>
  <sheetFormatPr defaultColWidth="9.140625" defaultRowHeight="14.25" x14ac:dyDescent="0.2"/>
  <cols>
    <col min="1" max="1" width="25.7109375" style="9" customWidth="1"/>
    <col min="2" max="4" width="12.5703125" style="7" customWidth="1"/>
    <col min="5" max="5" width="10.5703125" style="8" customWidth="1"/>
    <col min="6" max="8" width="12.5703125" style="7" customWidth="1"/>
    <col min="9" max="9" width="10.5703125" style="8" customWidth="1"/>
    <col min="10" max="12" width="12.5703125" style="7" customWidth="1"/>
    <col min="13" max="13" width="10.5703125" style="8" customWidth="1"/>
    <col min="14" max="16" width="12.5703125" style="7" customWidth="1"/>
    <col min="17" max="17" width="10.5703125" style="8" customWidth="1"/>
    <col min="18" max="16384" width="9.140625" style="9"/>
  </cols>
  <sheetData>
    <row r="2" spans="1:17" ht="15" customHeight="1" x14ac:dyDescent="0.2">
      <c r="A2" s="84" t="s">
        <v>231</v>
      </c>
      <c r="B2" s="87"/>
      <c r="C2" s="87"/>
      <c r="D2" s="87"/>
      <c r="E2" s="87"/>
      <c r="F2" s="87"/>
      <c r="G2" s="87"/>
      <c r="H2" s="87"/>
      <c r="I2" s="87"/>
      <c r="J2" s="87"/>
    </row>
    <row r="3" spans="1:17" ht="15" customHeight="1" x14ac:dyDescent="0.2">
      <c r="A3" s="84" t="s">
        <v>226</v>
      </c>
      <c r="B3" s="87"/>
      <c r="C3" s="87"/>
      <c r="D3" s="87"/>
      <c r="E3" s="87"/>
      <c r="F3" s="87"/>
      <c r="G3" s="87"/>
      <c r="H3" s="87"/>
      <c r="I3" s="87"/>
      <c r="J3" s="87"/>
    </row>
    <row r="4" spans="1:17" ht="15" customHeight="1" x14ac:dyDescent="0.2">
      <c r="A4" s="10"/>
      <c r="B4" s="88" t="s">
        <v>7</v>
      </c>
      <c r="C4" s="88"/>
      <c r="D4" s="89" t="s">
        <v>8</v>
      </c>
      <c r="E4" s="89"/>
      <c r="F4" s="88" t="s">
        <v>9</v>
      </c>
      <c r="G4" s="88"/>
      <c r="H4" s="88" t="s">
        <v>8</v>
      </c>
      <c r="I4" s="88"/>
      <c r="J4" s="88" t="s">
        <v>11</v>
      </c>
      <c r="K4" s="88"/>
      <c r="L4" s="88" t="s">
        <v>8</v>
      </c>
      <c r="M4" s="88"/>
      <c r="N4" s="88" t="s">
        <v>10</v>
      </c>
      <c r="O4" s="88"/>
      <c r="P4" s="88" t="s">
        <v>8</v>
      </c>
      <c r="Q4" s="88"/>
    </row>
    <row r="5" spans="1:17" s="66" customFormat="1" ht="39.75" customHeight="1" x14ac:dyDescent="0.2">
      <c r="A5" s="57"/>
      <c r="B5" s="34" t="s">
        <v>220</v>
      </c>
      <c r="C5" s="34" t="s">
        <v>221</v>
      </c>
      <c r="D5" s="13" t="s">
        <v>12</v>
      </c>
      <c r="E5" s="14" t="s">
        <v>13</v>
      </c>
      <c r="F5" s="34" t="s">
        <v>220</v>
      </c>
      <c r="G5" s="34" t="s">
        <v>221</v>
      </c>
      <c r="H5" s="13" t="s">
        <v>12</v>
      </c>
      <c r="I5" s="14" t="s">
        <v>13</v>
      </c>
      <c r="J5" s="34" t="s">
        <v>220</v>
      </c>
      <c r="K5" s="34" t="s">
        <v>221</v>
      </c>
      <c r="L5" s="15" t="s">
        <v>14</v>
      </c>
      <c r="M5" s="14" t="s">
        <v>13</v>
      </c>
      <c r="N5" s="34" t="s">
        <v>220</v>
      </c>
      <c r="O5" s="34" t="s">
        <v>221</v>
      </c>
      <c r="P5" s="15" t="s">
        <v>14</v>
      </c>
      <c r="Q5" s="14" t="s">
        <v>13</v>
      </c>
    </row>
    <row r="6" spans="1:17" x14ac:dyDescent="0.2">
      <c r="A6" s="17" t="s">
        <v>15</v>
      </c>
      <c r="B6" s="18">
        <v>1215.8295290000001</v>
      </c>
      <c r="C6" s="18">
        <v>1236.9501528000001</v>
      </c>
      <c r="D6" s="18">
        <f>C6-B6</f>
        <v>21.120623799999976</v>
      </c>
      <c r="E6" s="18">
        <f>(C6/B6-1)*100</f>
        <v>1.7371369337748632</v>
      </c>
      <c r="F6" s="18">
        <v>14369.352287</v>
      </c>
      <c r="G6" s="18">
        <v>14638.432172999999</v>
      </c>
      <c r="H6" s="18">
        <f>G6-F6</f>
        <v>269.07988599999953</v>
      </c>
      <c r="I6" s="18">
        <f>(G6/F6-1)*100</f>
        <v>1.8725957901626344</v>
      </c>
      <c r="J6" s="18">
        <v>2073.2827324</v>
      </c>
      <c r="K6" s="18">
        <v>2068.6648946999999</v>
      </c>
      <c r="L6" s="18">
        <f>K6-J6</f>
        <v>-4.6178377000001092</v>
      </c>
      <c r="M6" s="18">
        <f>(K6/J6-1)*100</f>
        <v>-0.22273072687266637</v>
      </c>
      <c r="N6" s="18">
        <v>3331.5435272999998</v>
      </c>
      <c r="O6" s="18">
        <v>3262.084906</v>
      </c>
      <c r="P6" s="18">
        <f>O6-N6</f>
        <v>-69.458621299999777</v>
      </c>
      <c r="Q6" s="18">
        <f>(O6/N6-1)*100</f>
        <v>-2.084878097219145</v>
      </c>
    </row>
    <row r="7" spans="1:17" x14ac:dyDescent="0.2">
      <c r="A7" s="17" t="s">
        <v>16</v>
      </c>
      <c r="B7" s="18">
        <v>313.77803280000001</v>
      </c>
      <c r="C7" s="18">
        <v>362.95901894999997</v>
      </c>
      <c r="D7" s="18">
        <f t="shared" ref="D7:D31" si="0">C7-B7</f>
        <v>49.180986149999967</v>
      </c>
      <c r="E7" s="18">
        <f t="shared" ref="E7:E31" si="1">(C7/B7-1)*100</f>
        <v>15.673814291948096</v>
      </c>
      <c r="F7" s="18">
        <v>10853.467156999999</v>
      </c>
      <c r="G7" s="18">
        <v>13113.486118999999</v>
      </c>
      <c r="H7" s="18">
        <f t="shared" ref="H7:H16" si="2">G7-F7</f>
        <v>2260.0189620000001</v>
      </c>
      <c r="I7" s="18">
        <f t="shared" ref="I7:I31" si="3">(G7/F7-1)*100</f>
        <v>20.823013782673016</v>
      </c>
      <c r="J7" s="18">
        <v>1306.5258593000001</v>
      </c>
      <c r="K7" s="18">
        <v>1415.2271313000001</v>
      </c>
      <c r="L7" s="18">
        <f t="shared" ref="L7:L16" si="4">K7-J7</f>
        <v>108.70127200000002</v>
      </c>
      <c r="M7" s="18">
        <f t="shared" ref="M7:M31" si="5">(K7/J7-1)*100</f>
        <v>8.3198714534620244</v>
      </c>
      <c r="N7" s="18">
        <v>1953.1760357000001</v>
      </c>
      <c r="O7" s="18">
        <v>2067.2237433999999</v>
      </c>
      <c r="P7" s="18">
        <f t="shared" ref="P7:P16" si="6">O7-N7</f>
        <v>114.04770769999982</v>
      </c>
      <c r="Q7" s="18">
        <f t="shared" ref="Q7:Q31" si="7">(O7/N7-1)*100</f>
        <v>5.8390900571911875</v>
      </c>
    </row>
    <row r="8" spans="1:17" x14ac:dyDescent="0.2">
      <c r="A8" s="17" t="s">
        <v>17</v>
      </c>
      <c r="B8" s="18">
        <v>188.69625289999999</v>
      </c>
      <c r="C8" s="18">
        <v>192.95594298</v>
      </c>
      <c r="D8" s="18">
        <f t="shared" si="0"/>
        <v>4.2596900800000128</v>
      </c>
      <c r="E8" s="18">
        <f t="shared" si="1"/>
        <v>2.2574322566211391</v>
      </c>
      <c r="F8" s="18">
        <v>5424.5118990000001</v>
      </c>
      <c r="G8" s="18">
        <v>4913.0510254000001</v>
      </c>
      <c r="H8" s="18">
        <f t="shared" si="2"/>
        <v>-511.46087360000001</v>
      </c>
      <c r="I8" s="18">
        <f t="shared" si="3"/>
        <v>-9.4286985285125251</v>
      </c>
      <c r="J8" s="18">
        <v>897.27282720000005</v>
      </c>
      <c r="K8" s="18">
        <v>852.43889981999996</v>
      </c>
      <c r="L8" s="18">
        <f t="shared" si="4"/>
        <v>-44.833927380000091</v>
      </c>
      <c r="M8" s="18">
        <f t="shared" si="5"/>
        <v>-4.9966884119189707</v>
      </c>
      <c r="N8" s="18">
        <v>1228.1123018999999</v>
      </c>
      <c r="O8" s="18">
        <v>1203.7710348999999</v>
      </c>
      <c r="P8" s="18">
        <f t="shared" si="6"/>
        <v>-24.341267000000016</v>
      </c>
      <c r="Q8" s="18">
        <f t="shared" si="7"/>
        <v>-1.9820066098468314</v>
      </c>
    </row>
    <row r="9" spans="1:17" x14ac:dyDescent="0.2">
      <c r="A9" s="17" t="s">
        <v>18</v>
      </c>
      <c r="B9" s="18">
        <v>325.1882779</v>
      </c>
      <c r="C9" s="18">
        <v>360.52831595999999</v>
      </c>
      <c r="D9" s="18">
        <f t="shared" si="0"/>
        <v>35.340038059999983</v>
      </c>
      <c r="E9" s="18">
        <f t="shared" si="1"/>
        <v>10.867562105319051</v>
      </c>
      <c r="F9" s="18">
        <v>5090.8659833000002</v>
      </c>
      <c r="G9" s="18">
        <v>5751.6628886999997</v>
      </c>
      <c r="H9" s="18">
        <f t="shared" si="2"/>
        <v>660.79690539999956</v>
      </c>
      <c r="I9" s="18">
        <f t="shared" si="3"/>
        <v>12.980049122637837</v>
      </c>
      <c r="J9" s="18">
        <v>1120.4293923</v>
      </c>
      <c r="K9" s="18">
        <v>1081.2570314</v>
      </c>
      <c r="L9" s="18">
        <f t="shared" si="4"/>
        <v>-39.172360900000058</v>
      </c>
      <c r="M9" s="18">
        <f t="shared" si="5"/>
        <v>-3.4961918322749197</v>
      </c>
      <c r="N9" s="18">
        <v>1594.2317771</v>
      </c>
      <c r="O9" s="18">
        <v>1574.3740653</v>
      </c>
      <c r="P9" s="18">
        <f t="shared" si="6"/>
        <v>-19.857711800000061</v>
      </c>
      <c r="Q9" s="18">
        <f t="shared" si="7"/>
        <v>-1.245597540159582</v>
      </c>
    </row>
    <row r="10" spans="1:17" x14ac:dyDescent="0.2">
      <c r="A10" s="17" t="s">
        <v>19</v>
      </c>
      <c r="B10" s="18">
        <v>168.68630569999999</v>
      </c>
      <c r="C10" s="18">
        <v>184.69645897999999</v>
      </c>
      <c r="D10" s="18">
        <f t="shared" si="0"/>
        <v>16.010153279999997</v>
      </c>
      <c r="E10" s="18">
        <f t="shared" si="1"/>
        <v>9.4910806265881664</v>
      </c>
      <c r="F10" s="18">
        <v>5574.1966555999998</v>
      </c>
      <c r="G10" s="18">
        <v>4801.3337762000001</v>
      </c>
      <c r="H10" s="18">
        <f t="shared" si="2"/>
        <v>-772.86287939999966</v>
      </c>
      <c r="I10" s="18">
        <f t="shared" si="3"/>
        <v>-13.865009204932866</v>
      </c>
      <c r="J10" s="18">
        <v>673.83777922000002</v>
      </c>
      <c r="K10" s="18">
        <v>617.96372120000001</v>
      </c>
      <c r="L10" s="18">
        <f t="shared" si="4"/>
        <v>-55.874058020000007</v>
      </c>
      <c r="M10" s="18">
        <f t="shared" si="5"/>
        <v>-8.2919153159796029</v>
      </c>
      <c r="N10" s="18">
        <v>890.25294082999994</v>
      </c>
      <c r="O10" s="18">
        <v>833.69689103999997</v>
      </c>
      <c r="P10" s="18">
        <f t="shared" si="6"/>
        <v>-56.556049789999975</v>
      </c>
      <c r="Q10" s="18">
        <f t="shared" si="7"/>
        <v>-6.3528068480483419</v>
      </c>
    </row>
    <row r="11" spans="1:17" x14ac:dyDescent="0.2">
      <c r="A11" s="17" t="s">
        <v>20</v>
      </c>
      <c r="B11" s="18">
        <v>189.798497</v>
      </c>
      <c r="C11" s="18">
        <v>210.98350897</v>
      </c>
      <c r="D11" s="18">
        <f t="shared" si="0"/>
        <v>21.185011970000005</v>
      </c>
      <c r="E11" s="18">
        <f t="shared" si="1"/>
        <v>11.161843905434088</v>
      </c>
      <c r="F11" s="18">
        <v>8040.4761601999999</v>
      </c>
      <c r="G11" s="18">
        <v>10257.156638</v>
      </c>
      <c r="H11" s="18">
        <f t="shared" si="2"/>
        <v>2216.6804778000005</v>
      </c>
      <c r="I11" s="18">
        <f t="shared" si="3"/>
        <v>27.569019963922912</v>
      </c>
      <c r="J11" s="18">
        <v>843.22848478000003</v>
      </c>
      <c r="K11" s="18">
        <v>1010.5657417</v>
      </c>
      <c r="L11" s="18">
        <f t="shared" si="4"/>
        <v>167.33725691999996</v>
      </c>
      <c r="M11" s="18">
        <f t="shared" si="5"/>
        <v>19.844829715834212</v>
      </c>
      <c r="N11" s="18">
        <v>1103.7958418000001</v>
      </c>
      <c r="O11" s="18">
        <v>1261.4359592999999</v>
      </c>
      <c r="P11" s="18">
        <f t="shared" si="6"/>
        <v>157.64011749999986</v>
      </c>
      <c r="Q11" s="18">
        <f t="shared" si="7"/>
        <v>14.281637195056863</v>
      </c>
    </row>
    <row r="12" spans="1:17" x14ac:dyDescent="0.2">
      <c r="A12" s="17" t="s">
        <v>22</v>
      </c>
      <c r="B12" s="18">
        <v>128.09395380000001</v>
      </c>
      <c r="C12" s="18">
        <v>151.93898297999999</v>
      </c>
      <c r="D12" s="18">
        <f t="shared" si="0"/>
        <v>23.845029179999983</v>
      </c>
      <c r="E12" s="18">
        <f t="shared" si="1"/>
        <v>18.615265180455353</v>
      </c>
      <c r="F12" s="18">
        <v>7315.4766516999998</v>
      </c>
      <c r="G12" s="18">
        <v>9395.6675333000003</v>
      </c>
      <c r="H12" s="18">
        <f t="shared" si="2"/>
        <v>2080.1908816000005</v>
      </c>
      <c r="I12" s="18">
        <f t="shared" si="3"/>
        <v>28.435479745760617</v>
      </c>
      <c r="J12" s="18">
        <v>683.25193372000001</v>
      </c>
      <c r="K12" s="18">
        <v>901.67438589000005</v>
      </c>
      <c r="L12" s="18">
        <f t="shared" si="4"/>
        <v>218.42245217000004</v>
      </c>
      <c r="M12" s="18">
        <f t="shared" si="5"/>
        <v>31.968069373882035</v>
      </c>
      <c r="N12" s="18">
        <v>899.96704050000005</v>
      </c>
      <c r="O12" s="18">
        <v>1213.5730429</v>
      </c>
      <c r="P12" s="18">
        <f t="shared" si="6"/>
        <v>313.60600239999997</v>
      </c>
      <c r="Q12" s="18">
        <f t="shared" si="7"/>
        <v>34.846387510565727</v>
      </c>
    </row>
    <row r="13" spans="1:17" x14ac:dyDescent="0.2">
      <c r="A13" s="17" t="s">
        <v>23</v>
      </c>
      <c r="B13" s="18">
        <v>89.792599800000005</v>
      </c>
      <c r="C13" s="18">
        <v>89.152323989999999</v>
      </c>
      <c r="D13" s="18">
        <f t="shared" si="0"/>
        <v>-0.64027581000000566</v>
      </c>
      <c r="E13" s="18">
        <f t="shared" si="1"/>
        <v>-0.71306077719781591</v>
      </c>
      <c r="F13" s="18">
        <v>5471.6681759000003</v>
      </c>
      <c r="G13" s="18">
        <v>5257.1111763999997</v>
      </c>
      <c r="H13" s="18">
        <f t="shared" si="2"/>
        <v>-214.55699950000053</v>
      </c>
      <c r="I13" s="18">
        <f t="shared" si="3"/>
        <v>-3.9212355830534174</v>
      </c>
      <c r="J13" s="18">
        <v>441.16256542999997</v>
      </c>
      <c r="K13" s="18">
        <v>433.26777751999998</v>
      </c>
      <c r="L13" s="18">
        <f t="shared" si="4"/>
        <v>-7.8947879099999909</v>
      </c>
      <c r="M13" s="18">
        <f t="shared" si="5"/>
        <v>-1.7895416630159811</v>
      </c>
      <c r="N13" s="18">
        <v>583.57516602999999</v>
      </c>
      <c r="O13" s="18">
        <v>554.95599224</v>
      </c>
      <c r="P13" s="18">
        <f t="shared" si="6"/>
        <v>-28.619173789999991</v>
      </c>
      <c r="Q13" s="18">
        <f t="shared" si="7"/>
        <v>-4.9041109793436233</v>
      </c>
    </row>
    <row r="14" spans="1:17" x14ac:dyDescent="0.2">
      <c r="A14" s="17" t="s">
        <v>24</v>
      </c>
      <c r="B14" s="18">
        <v>165.84933960000001</v>
      </c>
      <c r="C14" s="18">
        <v>158.83955698</v>
      </c>
      <c r="D14" s="18">
        <f t="shared" si="0"/>
        <v>-7.00978262000001</v>
      </c>
      <c r="E14" s="18">
        <f t="shared" si="1"/>
        <v>-4.2265966430173325</v>
      </c>
      <c r="F14" s="18">
        <v>7432.7595363999999</v>
      </c>
      <c r="G14" s="18">
        <v>7577.6352573000004</v>
      </c>
      <c r="H14" s="18">
        <f t="shared" si="2"/>
        <v>144.87572090000049</v>
      </c>
      <c r="I14" s="18">
        <f t="shared" si="3"/>
        <v>1.9491511892791635</v>
      </c>
      <c r="J14" s="18">
        <v>829.46542452000006</v>
      </c>
      <c r="K14" s="18">
        <v>803.33376390000001</v>
      </c>
      <c r="L14" s="18">
        <f t="shared" si="4"/>
        <v>-26.131660620000048</v>
      </c>
      <c r="M14" s="18">
        <f t="shared" si="5"/>
        <v>-3.1504219280896528</v>
      </c>
      <c r="N14" s="18">
        <v>1093.5875650999999</v>
      </c>
      <c r="O14" s="18">
        <v>1032.5558503</v>
      </c>
      <c r="P14" s="18">
        <f t="shared" si="6"/>
        <v>-61.031714799999918</v>
      </c>
      <c r="Q14" s="18">
        <f t="shared" si="7"/>
        <v>-5.5808713218514878</v>
      </c>
    </row>
    <row r="15" spans="1:17" x14ac:dyDescent="0.2">
      <c r="A15" s="17" t="s">
        <v>21</v>
      </c>
      <c r="B15" s="18">
        <v>155.925342</v>
      </c>
      <c r="C15" s="18">
        <v>161.71931898</v>
      </c>
      <c r="D15" s="18">
        <f t="shared" si="0"/>
        <v>5.7939769799999965</v>
      </c>
      <c r="E15" s="18">
        <f t="shared" si="1"/>
        <v>3.7158661354739886</v>
      </c>
      <c r="F15" s="18">
        <v>9175.2584600999999</v>
      </c>
      <c r="G15" s="18">
        <v>10753.731475000001</v>
      </c>
      <c r="H15" s="18">
        <f t="shared" si="2"/>
        <v>1578.4730149000006</v>
      </c>
      <c r="I15" s="18">
        <f t="shared" si="3"/>
        <v>17.20358093196208</v>
      </c>
      <c r="J15" s="18">
        <v>506.62625226</v>
      </c>
      <c r="K15" s="18">
        <v>545.32967571999995</v>
      </c>
      <c r="L15" s="18">
        <f t="shared" si="4"/>
        <v>38.703423459999954</v>
      </c>
      <c r="M15" s="18">
        <f t="shared" si="5"/>
        <v>7.6394429399085695</v>
      </c>
      <c r="N15" s="18">
        <v>737.76955940000005</v>
      </c>
      <c r="O15" s="18">
        <v>739.32514581999999</v>
      </c>
      <c r="P15" s="18">
        <f t="shared" si="6"/>
        <v>1.5555864199999405</v>
      </c>
      <c r="Q15" s="18">
        <f t="shared" si="7"/>
        <v>0.21084990566229145</v>
      </c>
    </row>
    <row r="16" spans="1:17" x14ac:dyDescent="0.2">
      <c r="A16" s="17" t="s">
        <v>25</v>
      </c>
      <c r="B16" s="18">
        <v>301.20295069999997</v>
      </c>
      <c r="C16" s="18">
        <v>348.51624194999999</v>
      </c>
      <c r="D16" s="18">
        <f t="shared" si="0"/>
        <v>47.31329125000002</v>
      </c>
      <c r="E16" s="18">
        <f t="shared" si="1"/>
        <v>15.708110143025911</v>
      </c>
      <c r="F16" s="18">
        <v>7669.0608805000002</v>
      </c>
      <c r="G16" s="18">
        <v>10546.959867</v>
      </c>
      <c r="H16" s="18">
        <f t="shared" si="2"/>
        <v>2877.8989864999994</v>
      </c>
      <c r="I16" s="18">
        <f t="shared" si="3"/>
        <v>37.526093890030097</v>
      </c>
      <c r="J16" s="18">
        <v>1265.9446507</v>
      </c>
      <c r="K16" s="18">
        <v>1496.6127575999999</v>
      </c>
      <c r="L16" s="18">
        <f t="shared" si="4"/>
        <v>230.66810689999988</v>
      </c>
      <c r="M16" s="18">
        <f t="shared" si="5"/>
        <v>18.221026233054705</v>
      </c>
      <c r="N16" s="18">
        <v>1813.2637262000001</v>
      </c>
      <c r="O16" s="18">
        <v>2123.7202381000002</v>
      </c>
      <c r="P16" s="18">
        <f t="shared" si="6"/>
        <v>310.45651190000012</v>
      </c>
      <c r="Q16" s="18">
        <f t="shared" si="7"/>
        <v>17.121420751663852</v>
      </c>
    </row>
    <row r="17" spans="1:17" x14ac:dyDescent="0.2">
      <c r="A17" s="17" t="s">
        <v>26</v>
      </c>
      <c r="B17" s="18">
        <v>680.81322620000003</v>
      </c>
      <c r="C17" s="18">
        <v>859.79793689999997</v>
      </c>
      <c r="D17" s="18">
        <f>C17-B17</f>
        <v>178.98471069999994</v>
      </c>
      <c r="E17" s="18">
        <f t="shared" si="1"/>
        <v>26.289840416146703</v>
      </c>
      <c r="F17" s="18">
        <v>38992.966549999997</v>
      </c>
      <c r="G17" s="18">
        <v>47543.930464999998</v>
      </c>
      <c r="H17" s="18">
        <f>G17-F17</f>
        <v>8550.9639150000003</v>
      </c>
      <c r="I17" s="18">
        <f t="shared" si="3"/>
        <v>21.929503373474411</v>
      </c>
      <c r="J17" s="18">
        <v>7200.7909489000003</v>
      </c>
      <c r="K17" s="18">
        <v>9052.2700191000004</v>
      </c>
      <c r="L17" s="18">
        <f>K17-J17</f>
        <v>1851.4790702</v>
      </c>
      <c r="M17" s="18">
        <f t="shared" si="5"/>
        <v>25.712162501854507</v>
      </c>
      <c r="N17" s="18">
        <v>8583.0404806999995</v>
      </c>
      <c r="O17" s="18">
        <v>10830.738791</v>
      </c>
      <c r="P17" s="18">
        <f>O17-N17</f>
        <v>2247.6983103000002</v>
      </c>
      <c r="Q17" s="18">
        <f t="shared" si="7"/>
        <v>26.187669921331725</v>
      </c>
    </row>
    <row r="18" spans="1:17" x14ac:dyDescent="0.2">
      <c r="A18" s="17" t="s">
        <v>27</v>
      </c>
      <c r="B18" s="18">
        <v>389.56170730000002</v>
      </c>
      <c r="C18" s="18">
        <v>427.16960993999999</v>
      </c>
      <c r="D18" s="18">
        <f t="shared" si="0"/>
        <v>37.607902639999963</v>
      </c>
      <c r="E18" s="18">
        <f t="shared" si="1"/>
        <v>9.6539012780941125</v>
      </c>
      <c r="F18" s="18">
        <v>23781.508303999999</v>
      </c>
      <c r="G18" s="18">
        <v>28869.624574000001</v>
      </c>
      <c r="H18" s="18">
        <f t="shared" ref="H18:H31" si="8">G18-F18</f>
        <v>5088.1162700000023</v>
      </c>
      <c r="I18" s="18">
        <f t="shared" si="3"/>
        <v>21.395263096681695</v>
      </c>
      <c r="J18" s="18">
        <v>1463.8826509</v>
      </c>
      <c r="K18" s="18">
        <v>1762.0571829999999</v>
      </c>
      <c r="L18" s="18">
        <f t="shared" ref="L18:L31" si="9">K18-J18</f>
        <v>298.17453209999985</v>
      </c>
      <c r="M18" s="18">
        <f t="shared" si="5"/>
        <v>20.368745535489552</v>
      </c>
      <c r="N18" s="18">
        <v>2342.2001218999999</v>
      </c>
      <c r="O18" s="18">
        <v>2598.7232970999999</v>
      </c>
      <c r="P18" s="18">
        <f t="shared" ref="P18:P31" si="10">O18-N18</f>
        <v>256.52317519999997</v>
      </c>
      <c r="Q18" s="18">
        <f t="shared" si="7"/>
        <v>10.95223131454317</v>
      </c>
    </row>
    <row r="19" spans="1:17" x14ac:dyDescent="0.2">
      <c r="A19" s="17" t="s">
        <v>232</v>
      </c>
      <c r="B19" s="18">
        <v>199.74994409999999</v>
      </c>
      <c r="C19" s="18">
        <v>205.01663198</v>
      </c>
      <c r="D19" s="18">
        <f t="shared" si="0"/>
        <v>5.2666878800000063</v>
      </c>
      <c r="E19" s="18">
        <f t="shared" si="1"/>
        <v>2.6366404775379326</v>
      </c>
      <c r="F19" s="18">
        <v>13167.893642000001</v>
      </c>
      <c r="G19" s="18">
        <v>16273.353419999999</v>
      </c>
      <c r="H19" s="18">
        <f t="shared" si="8"/>
        <v>3105.4597779999986</v>
      </c>
      <c r="I19" s="18">
        <f t="shared" si="3"/>
        <v>23.583572759844419</v>
      </c>
      <c r="J19" s="18">
        <v>1005.8424326000001</v>
      </c>
      <c r="K19" s="18">
        <v>1265.4518525999999</v>
      </c>
      <c r="L19" s="18">
        <f t="shared" si="9"/>
        <v>259.60941999999989</v>
      </c>
      <c r="M19" s="18">
        <f t="shared" si="5"/>
        <v>25.810147950204886</v>
      </c>
      <c r="N19" s="18">
        <v>1429.5195813</v>
      </c>
      <c r="O19" s="18">
        <v>1651.0895304000001</v>
      </c>
      <c r="P19" s="18">
        <f t="shared" si="10"/>
        <v>221.56994910000003</v>
      </c>
      <c r="Q19" s="18">
        <f t="shared" si="7"/>
        <v>15.499609239245604</v>
      </c>
    </row>
    <row r="20" spans="1:17" x14ac:dyDescent="0.2">
      <c r="A20" s="17" t="s">
        <v>28</v>
      </c>
      <c r="B20" s="18">
        <v>662.92349660000002</v>
      </c>
      <c r="C20" s="18">
        <v>671.74451493000004</v>
      </c>
      <c r="D20" s="18">
        <f t="shared" si="0"/>
        <v>8.8210183300000153</v>
      </c>
      <c r="E20" s="18">
        <f t="shared" si="1"/>
        <v>1.3306238766978673</v>
      </c>
      <c r="F20" s="18">
        <v>11302.266004999999</v>
      </c>
      <c r="G20" s="18">
        <v>11813.378063</v>
      </c>
      <c r="H20" s="18">
        <f t="shared" si="8"/>
        <v>511.11205800000062</v>
      </c>
      <c r="I20" s="18">
        <f t="shared" si="3"/>
        <v>4.5222087126058685</v>
      </c>
      <c r="J20" s="18">
        <v>2084.6957702</v>
      </c>
      <c r="K20" s="18">
        <v>2061.4438762</v>
      </c>
      <c r="L20" s="18">
        <f t="shared" si="9"/>
        <v>-23.251893999999993</v>
      </c>
      <c r="M20" s="18">
        <f t="shared" si="5"/>
        <v>-1.1153614993793193</v>
      </c>
      <c r="N20" s="18">
        <v>4554.0221488999996</v>
      </c>
      <c r="O20" s="18">
        <v>4399.2333276999998</v>
      </c>
      <c r="P20" s="18">
        <f t="shared" si="10"/>
        <v>-154.7888211999998</v>
      </c>
      <c r="Q20" s="18">
        <f t="shared" si="7"/>
        <v>-3.3989474828836408</v>
      </c>
    </row>
    <row r="21" spans="1:17" x14ac:dyDescent="0.2">
      <c r="A21" s="17" t="s">
        <v>29</v>
      </c>
      <c r="B21" s="18">
        <v>154.50161009999999</v>
      </c>
      <c r="C21" s="18">
        <v>155.07647999</v>
      </c>
      <c r="D21" s="18">
        <f t="shared" si="0"/>
        <v>0.57486989000000221</v>
      </c>
      <c r="E21" s="18">
        <f t="shared" si="1"/>
        <v>0.37208019361605338</v>
      </c>
      <c r="F21" s="18">
        <v>4347.1998378999997</v>
      </c>
      <c r="G21" s="18">
        <v>4763.5472621999998</v>
      </c>
      <c r="H21" s="18">
        <f t="shared" si="8"/>
        <v>416.34742430000006</v>
      </c>
      <c r="I21" s="18">
        <f t="shared" si="3"/>
        <v>9.577370257290152</v>
      </c>
      <c r="J21" s="18">
        <v>567.37737790999995</v>
      </c>
      <c r="K21" s="18">
        <v>583.96957133000001</v>
      </c>
      <c r="L21" s="18">
        <f t="shared" si="9"/>
        <v>16.592193420000058</v>
      </c>
      <c r="M21" s="18">
        <f t="shared" si="5"/>
        <v>2.9243664033838046</v>
      </c>
      <c r="N21" s="18">
        <v>1050.9417762</v>
      </c>
      <c r="O21" s="18">
        <v>1028.1743988000001</v>
      </c>
      <c r="P21" s="18">
        <f t="shared" si="10"/>
        <v>-22.767377399999987</v>
      </c>
      <c r="Q21" s="18">
        <f t="shared" si="7"/>
        <v>-2.1663785678329717</v>
      </c>
    </row>
    <row r="22" spans="1:17" x14ac:dyDescent="0.2">
      <c r="A22" s="17" t="s">
        <v>30</v>
      </c>
      <c r="B22" s="18">
        <v>577.79306610000003</v>
      </c>
      <c r="C22" s="18">
        <v>613.24363892999997</v>
      </c>
      <c r="D22" s="18">
        <f t="shared" si="0"/>
        <v>35.450572829999942</v>
      </c>
      <c r="E22" s="18">
        <f t="shared" si="1"/>
        <v>6.1355137176160701</v>
      </c>
      <c r="F22" s="18">
        <v>20026.215200999999</v>
      </c>
      <c r="G22" s="18">
        <v>22262.095161000001</v>
      </c>
      <c r="H22" s="18">
        <f t="shared" si="8"/>
        <v>2235.879960000002</v>
      </c>
      <c r="I22" s="18">
        <f t="shared" si="3"/>
        <v>11.164765471452419</v>
      </c>
      <c r="J22" s="18">
        <v>2028.2251014999999</v>
      </c>
      <c r="K22" s="18">
        <v>2223.0228149999998</v>
      </c>
      <c r="L22" s="18">
        <f t="shared" si="9"/>
        <v>194.79771349999987</v>
      </c>
      <c r="M22" s="18">
        <f t="shared" si="5"/>
        <v>9.604343884509392</v>
      </c>
      <c r="N22" s="18">
        <v>4164.4563624000002</v>
      </c>
      <c r="O22" s="18">
        <v>4201.3701566999998</v>
      </c>
      <c r="P22" s="18">
        <f t="shared" si="10"/>
        <v>36.913794299999608</v>
      </c>
      <c r="Q22" s="18">
        <f t="shared" si="7"/>
        <v>0.8864012751649053</v>
      </c>
    </row>
    <row r="23" spans="1:17" x14ac:dyDescent="0.2">
      <c r="A23" s="17" t="s">
        <v>31</v>
      </c>
      <c r="B23" s="18">
        <v>151.24587299999999</v>
      </c>
      <c r="C23" s="18">
        <v>160.35148498000001</v>
      </c>
      <c r="D23" s="18">
        <f t="shared" si="0"/>
        <v>9.1056119800000204</v>
      </c>
      <c r="E23" s="18">
        <f t="shared" si="1"/>
        <v>6.0204035980538917</v>
      </c>
      <c r="F23" s="18">
        <v>6238.6168743999997</v>
      </c>
      <c r="G23" s="18">
        <v>5788.1736548999997</v>
      </c>
      <c r="H23" s="18">
        <f t="shared" si="8"/>
        <v>-450.44321949999994</v>
      </c>
      <c r="I23" s="18">
        <f t="shared" si="3"/>
        <v>-7.2202417389723328</v>
      </c>
      <c r="J23" s="18">
        <v>646.60386523</v>
      </c>
      <c r="K23" s="18">
        <v>603.46818048</v>
      </c>
      <c r="L23" s="18">
        <f t="shared" si="9"/>
        <v>-43.135684749999996</v>
      </c>
      <c r="M23" s="18">
        <f t="shared" si="5"/>
        <v>-6.6711145833711409</v>
      </c>
      <c r="N23" s="18">
        <v>1168.4995809</v>
      </c>
      <c r="O23" s="18">
        <v>1081.7650650999999</v>
      </c>
      <c r="P23" s="18">
        <f t="shared" si="10"/>
        <v>-86.734515800000054</v>
      </c>
      <c r="Q23" s="18">
        <f t="shared" si="7"/>
        <v>-7.4227254521730739</v>
      </c>
    </row>
    <row r="24" spans="1:17" x14ac:dyDescent="0.2">
      <c r="A24" s="17" t="s">
        <v>32</v>
      </c>
      <c r="B24" s="18">
        <v>78.950305700000001</v>
      </c>
      <c r="C24" s="18">
        <v>81.047639989000004</v>
      </c>
      <c r="D24" s="18">
        <f t="shared" si="0"/>
        <v>2.0973342890000026</v>
      </c>
      <c r="E24" s="18">
        <f t="shared" si="1"/>
        <v>2.6565245953189542</v>
      </c>
      <c r="F24" s="18">
        <v>2738.6069843</v>
      </c>
      <c r="G24" s="18">
        <v>3408.9804536000001</v>
      </c>
      <c r="H24" s="18">
        <f t="shared" si="8"/>
        <v>670.37346930000012</v>
      </c>
      <c r="I24" s="18">
        <f t="shared" si="3"/>
        <v>24.478629943732155</v>
      </c>
      <c r="J24" s="18">
        <v>324.37403203999997</v>
      </c>
      <c r="K24" s="18">
        <v>327.44320613999997</v>
      </c>
      <c r="L24" s="18">
        <f t="shared" si="9"/>
        <v>3.0691740999999979</v>
      </c>
      <c r="M24" s="18">
        <f t="shared" si="5"/>
        <v>0.94618366356205019</v>
      </c>
      <c r="N24" s="18">
        <v>573.90664649999997</v>
      </c>
      <c r="O24" s="18">
        <v>540.40322249999997</v>
      </c>
      <c r="P24" s="18">
        <f t="shared" si="10"/>
        <v>-33.503423999999995</v>
      </c>
      <c r="Q24" s="18">
        <f t="shared" si="7"/>
        <v>-5.8377828875693316</v>
      </c>
    </row>
    <row r="25" spans="1:17" x14ac:dyDescent="0.2">
      <c r="A25" s="17" t="s">
        <v>33</v>
      </c>
      <c r="B25" s="18">
        <v>114.18562489999999</v>
      </c>
      <c r="C25" s="18">
        <v>124.11946799</v>
      </c>
      <c r="D25" s="18">
        <f t="shared" si="0"/>
        <v>9.9338430900000105</v>
      </c>
      <c r="E25" s="18">
        <f t="shared" si="1"/>
        <v>8.6997317733293897</v>
      </c>
      <c r="F25" s="18">
        <v>7777.6545483999998</v>
      </c>
      <c r="G25" s="18">
        <v>9347.0965202000007</v>
      </c>
      <c r="H25" s="18">
        <f t="shared" si="8"/>
        <v>1569.4419718000008</v>
      </c>
      <c r="I25" s="18">
        <f t="shared" si="3"/>
        <v>20.178859346779078</v>
      </c>
      <c r="J25" s="18">
        <v>575.16025834000004</v>
      </c>
      <c r="K25" s="18">
        <v>751.66958177000004</v>
      </c>
      <c r="L25" s="18">
        <f t="shared" si="9"/>
        <v>176.50932342999999</v>
      </c>
      <c r="M25" s="18">
        <f t="shared" si="5"/>
        <v>30.688720381938907</v>
      </c>
      <c r="N25" s="18">
        <v>914.27248079000003</v>
      </c>
      <c r="O25" s="18">
        <v>1105.9680636999999</v>
      </c>
      <c r="P25" s="18">
        <f t="shared" si="10"/>
        <v>191.69558290999987</v>
      </c>
      <c r="Q25" s="18">
        <f t="shared" si="7"/>
        <v>20.967007860103216</v>
      </c>
    </row>
    <row r="26" spans="1:17" x14ac:dyDescent="0.2">
      <c r="A26" s="17" t="s">
        <v>34</v>
      </c>
      <c r="B26" s="18">
        <v>62.418304499999998</v>
      </c>
      <c r="C26" s="18">
        <v>65.380008993999994</v>
      </c>
      <c r="D26" s="18">
        <f t="shared" si="0"/>
        <v>2.9617044939999957</v>
      </c>
      <c r="E26" s="18">
        <f t="shared" si="1"/>
        <v>4.7449294205035519</v>
      </c>
      <c r="F26" s="18">
        <v>3789.9167729999999</v>
      </c>
      <c r="G26" s="18">
        <v>4760.3543828000002</v>
      </c>
      <c r="H26" s="18">
        <f t="shared" si="8"/>
        <v>970.43760980000025</v>
      </c>
      <c r="I26" s="18">
        <f t="shared" si="3"/>
        <v>25.605776272280178</v>
      </c>
      <c r="J26" s="18">
        <v>263.98937458</v>
      </c>
      <c r="K26" s="18">
        <v>365.15381391</v>
      </c>
      <c r="L26" s="18">
        <f t="shared" si="9"/>
        <v>101.16443932999999</v>
      </c>
      <c r="M26" s="18">
        <f t="shared" si="5"/>
        <v>38.32140573496563</v>
      </c>
      <c r="N26" s="18">
        <v>458.70562560000002</v>
      </c>
      <c r="O26" s="18">
        <v>555.13217923000002</v>
      </c>
      <c r="P26" s="18">
        <f t="shared" si="10"/>
        <v>96.426553630000001</v>
      </c>
      <c r="Q26" s="18">
        <f t="shared" si="7"/>
        <v>21.021445617518065</v>
      </c>
    </row>
    <row r="27" spans="1:17" x14ac:dyDescent="0.2">
      <c r="A27" s="17" t="s">
        <v>35</v>
      </c>
      <c r="B27" s="18">
        <v>49.763928999999997</v>
      </c>
      <c r="C27" s="18">
        <v>48.910232395999998</v>
      </c>
      <c r="D27" s="18">
        <f t="shared" si="0"/>
        <v>-0.85369660399999958</v>
      </c>
      <c r="E27" s="18">
        <f t="shared" si="1"/>
        <v>-1.7154927698735389</v>
      </c>
      <c r="F27" s="18">
        <v>2277.9521903999998</v>
      </c>
      <c r="G27" s="18">
        <v>1582.0342375</v>
      </c>
      <c r="H27" s="18">
        <f t="shared" si="8"/>
        <v>-695.91795289999982</v>
      </c>
      <c r="I27" s="18">
        <f t="shared" si="3"/>
        <v>-30.550156225087377</v>
      </c>
      <c r="J27" s="18">
        <v>250.86911398000001</v>
      </c>
      <c r="K27" s="18">
        <v>186.22633988000001</v>
      </c>
      <c r="L27" s="18">
        <f t="shared" si="9"/>
        <v>-64.642774099999997</v>
      </c>
      <c r="M27" s="18">
        <f t="shared" si="5"/>
        <v>-25.767529957933967</v>
      </c>
      <c r="N27" s="18">
        <v>423.96174310999999</v>
      </c>
      <c r="O27" s="18">
        <v>341.44835153000002</v>
      </c>
      <c r="P27" s="18">
        <f t="shared" si="10"/>
        <v>-82.513391579999961</v>
      </c>
      <c r="Q27" s="18">
        <f t="shared" si="7"/>
        <v>-19.462461630315364</v>
      </c>
    </row>
    <row r="28" spans="1:17" x14ac:dyDescent="0.2">
      <c r="A28" s="17" t="s">
        <v>36</v>
      </c>
      <c r="B28" s="18">
        <v>40.345224899999998</v>
      </c>
      <c r="C28" s="18">
        <v>41.140763995</v>
      </c>
      <c r="D28" s="18">
        <f t="shared" si="0"/>
        <v>0.79553909500000231</v>
      </c>
      <c r="E28" s="18">
        <f t="shared" si="1"/>
        <v>1.9718296204119135</v>
      </c>
      <c r="F28" s="18">
        <v>1498.1755971</v>
      </c>
      <c r="G28" s="18">
        <v>1530.0791833999999</v>
      </c>
      <c r="H28" s="18">
        <f t="shared" si="8"/>
        <v>31.903586299999915</v>
      </c>
      <c r="I28" s="18">
        <f t="shared" si="3"/>
        <v>2.1294957921992097</v>
      </c>
      <c r="J28" s="18">
        <v>234.19478932999999</v>
      </c>
      <c r="K28" s="18">
        <v>215.57675559</v>
      </c>
      <c r="L28" s="18">
        <f t="shared" si="9"/>
        <v>-18.618033739999987</v>
      </c>
      <c r="M28" s="18">
        <f t="shared" si="5"/>
        <v>-7.9498069932570692</v>
      </c>
      <c r="N28" s="18">
        <v>380.93525378999999</v>
      </c>
      <c r="O28" s="18">
        <v>338.55176319999998</v>
      </c>
      <c r="P28" s="18">
        <f t="shared" si="10"/>
        <v>-42.383490590000008</v>
      </c>
      <c r="Q28" s="18">
        <f t="shared" si="7"/>
        <v>-11.126166498983302</v>
      </c>
    </row>
    <row r="29" spans="1:17" s="21" customFormat="1" x14ac:dyDescent="0.2">
      <c r="A29" s="17" t="s">
        <v>37</v>
      </c>
      <c r="B29" s="18">
        <v>249.0181556</v>
      </c>
      <c r="C29" s="18">
        <v>261.45871597000001</v>
      </c>
      <c r="D29" s="18">
        <f t="shared" si="0"/>
        <v>12.440560370000014</v>
      </c>
      <c r="E29" s="18">
        <f t="shared" si="1"/>
        <v>4.995844716633191</v>
      </c>
      <c r="F29" s="18">
        <v>12082.705610000001</v>
      </c>
      <c r="G29" s="18">
        <v>13784.551351</v>
      </c>
      <c r="H29" s="18">
        <f t="shared" si="8"/>
        <v>1701.8457409999992</v>
      </c>
      <c r="I29" s="18">
        <f t="shared" si="3"/>
        <v>14.08497232268493</v>
      </c>
      <c r="J29" s="18">
        <v>958.75440717000004</v>
      </c>
      <c r="K29" s="18">
        <v>1218.244876</v>
      </c>
      <c r="L29" s="18">
        <f t="shared" si="9"/>
        <v>259.49046882999994</v>
      </c>
      <c r="M29" s="18">
        <f t="shared" si="5"/>
        <v>27.065374290789435</v>
      </c>
      <c r="N29" s="18">
        <v>1742.0032354</v>
      </c>
      <c r="O29" s="18">
        <v>2010.4712540999999</v>
      </c>
      <c r="P29" s="18">
        <f t="shared" si="10"/>
        <v>268.4680186999999</v>
      </c>
      <c r="Q29" s="18">
        <f t="shared" si="7"/>
        <v>15.411453506190199</v>
      </c>
    </row>
    <row r="30" spans="1:17" x14ac:dyDescent="0.2">
      <c r="A30" s="17" t="s">
        <v>38</v>
      </c>
      <c r="B30" s="18">
        <v>524.37020610000002</v>
      </c>
      <c r="C30" s="18">
        <v>506.85102393</v>
      </c>
      <c r="D30" s="18">
        <f t="shared" si="0"/>
        <v>-17.519182170000022</v>
      </c>
      <c r="E30" s="18">
        <f t="shared" si="1"/>
        <v>-3.3409949623756874</v>
      </c>
      <c r="F30" s="18">
        <v>32232.400797999999</v>
      </c>
      <c r="G30" s="18">
        <v>27707.767199999998</v>
      </c>
      <c r="H30" s="18">
        <f t="shared" si="8"/>
        <v>-4524.6335980000003</v>
      </c>
      <c r="I30" s="18">
        <f t="shared" si="3"/>
        <v>-14.037532067052084</v>
      </c>
      <c r="J30" s="18">
        <v>2624.5740420000002</v>
      </c>
      <c r="K30" s="18">
        <v>2101.1700141000001</v>
      </c>
      <c r="L30" s="18">
        <f t="shared" si="9"/>
        <v>-523.40402790000007</v>
      </c>
      <c r="M30" s="18">
        <f t="shared" si="5"/>
        <v>-19.942437116430188</v>
      </c>
      <c r="N30" s="18">
        <v>3778.1300713000001</v>
      </c>
      <c r="O30" s="18">
        <v>3125.2760788000001</v>
      </c>
      <c r="P30" s="18">
        <f t="shared" si="10"/>
        <v>-652.8539925</v>
      </c>
      <c r="Q30" s="18">
        <f t="shared" si="7"/>
        <v>-17.279817798209429</v>
      </c>
    </row>
    <row r="31" spans="1:17" ht="14.45" customHeight="1" x14ac:dyDescent="0.2">
      <c r="A31" s="22" t="s">
        <v>39</v>
      </c>
      <c r="B31" s="23">
        <v>7178.4817553000003</v>
      </c>
      <c r="C31" s="23">
        <v>7680.5479745000002</v>
      </c>
      <c r="D31" s="23">
        <f t="shared" si="0"/>
        <v>502.06621919999998</v>
      </c>
      <c r="E31" s="23">
        <f t="shared" si="1"/>
        <v>6.9940446505880605</v>
      </c>
      <c r="F31" s="23">
        <v>266671.17275999999</v>
      </c>
      <c r="G31" s="23">
        <v>296441.19386</v>
      </c>
      <c r="H31" s="23">
        <f t="shared" si="8"/>
        <v>29770.021100000013</v>
      </c>
      <c r="I31" s="23">
        <f t="shared" si="3"/>
        <v>11.163569272180984</v>
      </c>
      <c r="J31" s="23">
        <v>30870.362066999998</v>
      </c>
      <c r="K31" s="23">
        <v>33943.503865999999</v>
      </c>
      <c r="L31" s="23">
        <f t="shared" si="9"/>
        <v>3073.1417990000009</v>
      </c>
      <c r="M31" s="23">
        <f t="shared" si="5"/>
        <v>9.9549911087215559</v>
      </c>
      <c r="N31" s="23">
        <v>46793.870589999999</v>
      </c>
      <c r="O31" s="23">
        <v>49675.062349</v>
      </c>
      <c r="P31" s="23">
        <f t="shared" si="10"/>
        <v>2881.1917590000012</v>
      </c>
      <c r="Q31" s="23">
        <f t="shared" si="7"/>
        <v>6.157199057638385</v>
      </c>
    </row>
    <row r="32" spans="1:17" ht="14.45" customHeight="1" x14ac:dyDescent="0.2">
      <c r="A32" s="63"/>
      <c r="B32" s="64"/>
      <c r="C32" s="64"/>
      <c r="D32" s="64"/>
      <c r="E32" s="65"/>
      <c r="F32" s="64"/>
      <c r="G32" s="64"/>
      <c r="H32" s="64"/>
      <c r="I32" s="65"/>
      <c r="J32" s="64"/>
      <c r="K32" s="64"/>
      <c r="L32" s="64"/>
      <c r="M32" s="65"/>
      <c r="N32" s="64"/>
      <c r="O32" s="64"/>
      <c r="P32" s="64"/>
      <c r="Q32" s="65"/>
    </row>
    <row r="33" spans="1:17" s="26" customFormat="1" ht="10.5" x14ac:dyDescent="0.15">
      <c r="A33" s="86" t="s">
        <v>95</v>
      </c>
      <c r="B33" s="90"/>
      <c r="C33" s="90"/>
      <c r="D33" s="90"/>
      <c r="E33" s="90"/>
      <c r="F33" s="90"/>
      <c r="G33" s="90"/>
      <c r="H33" s="90"/>
      <c r="I33" s="90"/>
      <c r="J33" s="90"/>
      <c r="K33" s="24"/>
      <c r="L33" s="24"/>
      <c r="M33" s="25"/>
      <c r="N33" s="24"/>
      <c r="O33" s="24"/>
      <c r="P33" s="24"/>
      <c r="Q33" s="25"/>
    </row>
    <row r="35" spans="1:17" x14ac:dyDescent="0.2">
      <c r="A35" s="86" t="s">
        <v>40</v>
      </c>
      <c r="B35" s="86"/>
      <c r="C35" s="86"/>
      <c r="D35" s="86"/>
      <c r="E35" s="86"/>
      <c r="F35" s="86"/>
      <c r="G35" s="86"/>
      <c r="H35" s="86"/>
      <c r="I35" s="86"/>
      <c r="J35" s="86"/>
    </row>
    <row r="37" spans="1:17" ht="15" x14ac:dyDescent="0.25">
      <c r="A37" s="49" t="s">
        <v>192</v>
      </c>
    </row>
  </sheetData>
  <mergeCells count="12">
    <mergeCell ref="N4:O4"/>
    <mergeCell ref="P4:Q4"/>
    <mergeCell ref="J4:K4"/>
    <mergeCell ref="L4:M4"/>
    <mergeCell ref="A33:J33"/>
    <mergeCell ref="A35:J35"/>
    <mergeCell ref="A2:J2"/>
    <mergeCell ref="A3:J3"/>
    <mergeCell ref="B4:C4"/>
    <mergeCell ref="D4:E4"/>
    <mergeCell ref="F4:G4"/>
    <mergeCell ref="H4:I4"/>
  </mergeCells>
  <hyperlinks>
    <hyperlink ref="A37" location="Content!A1" display="Content" xr:uid="{E6D32CCF-9B7C-4059-8A91-FEE8086D719C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DEDE5-E7E0-4940-96FF-EFB56558FB44}">
  <sheetPr codeName="Sheet7">
    <pageSetUpPr autoPageBreaks="0"/>
  </sheetPr>
  <dimension ref="A2:Q19"/>
  <sheetViews>
    <sheetView showGridLines="0" workbookViewId="0"/>
  </sheetViews>
  <sheetFormatPr defaultColWidth="9.140625" defaultRowHeight="14.25" x14ac:dyDescent="0.2"/>
  <cols>
    <col min="1" max="1" width="28.42578125" style="9" customWidth="1"/>
    <col min="2" max="2" width="13.5703125" style="7" customWidth="1"/>
    <col min="3" max="3" width="12.85546875" style="7" customWidth="1"/>
    <col min="4" max="4" width="12.5703125" style="7" customWidth="1"/>
    <col min="5" max="5" width="10.5703125" style="8" customWidth="1"/>
    <col min="6" max="8" width="12.5703125" style="7" customWidth="1"/>
    <col min="9" max="9" width="10.5703125" style="8" customWidth="1"/>
    <col min="10" max="12" width="12.5703125" style="7" customWidth="1"/>
    <col min="13" max="13" width="10.5703125" style="8" customWidth="1"/>
    <col min="14" max="16" width="12.5703125" style="7" customWidth="1"/>
    <col min="17" max="17" width="10.5703125" style="8" customWidth="1"/>
    <col min="18" max="16384" width="9.140625" style="9"/>
  </cols>
  <sheetData>
    <row r="2" spans="1:17" ht="15" customHeight="1" x14ac:dyDescent="0.2">
      <c r="A2" s="84" t="s">
        <v>210</v>
      </c>
      <c r="B2" s="84"/>
      <c r="C2" s="84"/>
      <c r="D2" s="84"/>
      <c r="E2" s="84"/>
      <c r="F2" s="1"/>
      <c r="G2" s="1"/>
      <c r="H2" s="1"/>
      <c r="I2" s="1"/>
      <c r="N2" s="1"/>
    </row>
    <row r="3" spans="1:17" ht="15" customHeight="1" x14ac:dyDescent="0.2">
      <c r="A3" s="82" t="s">
        <v>226</v>
      </c>
      <c r="B3" s="1"/>
      <c r="C3" s="1"/>
      <c r="D3" s="1"/>
      <c r="E3" s="1"/>
      <c r="F3" s="1"/>
      <c r="G3" s="1"/>
      <c r="H3" s="1"/>
      <c r="I3" s="1"/>
      <c r="N3" s="1"/>
    </row>
    <row r="4" spans="1:17" ht="15" customHeight="1" x14ac:dyDescent="0.2">
      <c r="A4" s="10"/>
      <c r="B4" s="88" t="s">
        <v>7</v>
      </c>
      <c r="C4" s="88"/>
      <c r="D4" s="89" t="s">
        <v>8</v>
      </c>
      <c r="E4" s="89"/>
      <c r="F4" s="88" t="s">
        <v>9</v>
      </c>
      <c r="G4" s="88"/>
      <c r="H4" s="88" t="s">
        <v>8</v>
      </c>
      <c r="I4" s="88"/>
      <c r="J4" s="88" t="s">
        <v>11</v>
      </c>
      <c r="K4" s="88"/>
      <c r="L4" s="88" t="s">
        <v>8</v>
      </c>
      <c r="M4" s="88"/>
      <c r="N4" s="88" t="s">
        <v>10</v>
      </c>
      <c r="O4" s="88"/>
      <c r="P4" s="88" t="s">
        <v>8</v>
      </c>
      <c r="Q4" s="88"/>
    </row>
    <row r="5" spans="1:17" s="16" customFormat="1" ht="32.25" customHeight="1" x14ac:dyDescent="0.2">
      <c r="A5" s="67"/>
      <c r="B5" s="34" t="s">
        <v>220</v>
      </c>
      <c r="C5" s="34" t="s">
        <v>221</v>
      </c>
      <c r="D5" s="13" t="s">
        <v>12</v>
      </c>
      <c r="E5" s="14" t="s">
        <v>13</v>
      </c>
      <c r="F5" s="34" t="s">
        <v>220</v>
      </c>
      <c r="G5" s="34" t="s">
        <v>221</v>
      </c>
      <c r="H5" s="13" t="s">
        <v>12</v>
      </c>
      <c r="I5" s="14" t="s">
        <v>13</v>
      </c>
      <c r="J5" s="34" t="s">
        <v>220</v>
      </c>
      <c r="K5" s="34" t="s">
        <v>221</v>
      </c>
      <c r="L5" s="15" t="s">
        <v>14</v>
      </c>
      <c r="M5" s="14" t="s">
        <v>13</v>
      </c>
      <c r="N5" s="34" t="s">
        <v>220</v>
      </c>
      <c r="O5" s="34" t="s">
        <v>221</v>
      </c>
      <c r="P5" s="15" t="s">
        <v>14</v>
      </c>
      <c r="Q5" s="14" t="s">
        <v>13</v>
      </c>
    </row>
    <row r="6" spans="1:17" x14ac:dyDescent="0.2">
      <c r="A6" s="17" t="s">
        <v>46</v>
      </c>
      <c r="B6" s="18">
        <v>2922.1357923999999</v>
      </c>
      <c r="C6" s="18">
        <v>3255.1500639000001</v>
      </c>
      <c r="D6" s="18">
        <f>C6-B6</f>
        <v>333.01427150000018</v>
      </c>
      <c r="E6" s="18">
        <f>(C6/B6-1)*100</f>
        <v>11.396262705043213</v>
      </c>
      <c r="F6" s="18">
        <v>68578.926932999995</v>
      </c>
      <c r="G6" s="18">
        <v>84037.370966999995</v>
      </c>
      <c r="H6" s="18">
        <f>G6-F6</f>
        <v>15458.444034</v>
      </c>
      <c r="I6" s="18">
        <f>(G6/F6-1)*100</f>
        <v>22.541099322103044</v>
      </c>
      <c r="J6" s="18">
        <v>9698.0911658000005</v>
      </c>
      <c r="K6" s="18">
        <v>11033.100958000001</v>
      </c>
      <c r="L6" s="18">
        <f>K6-J6</f>
        <v>1335.0097922000004</v>
      </c>
      <c r="M6" s="18">
        <f>(K6/J6-1)*100</f>
        <v>13.76569645898844</v>
      </c>
      <c r="N6" s="18">
        <v>16026.104914</v>
      </c>
      <c r="O6" s="18">
        <v>17940.112679999998</v>
      </c>
      <c r="P6" s="18">
        <f>O6-N6</f>
        <v>1914.0077659999988</v>
      </c>
      <c r="Q6" s="18">
        <f>(O6/N6-1)*100</f>
        <v>11.943062748378551</v>
      </c>
    </row>
    <row r="7" spans="1:17" x14ac:dyDescent="0.2">
      <c r="A7" s="17" t="s">
        <v>45</v>
      </c>
      <c r="B7" s="18">
        <v>2534.5708638000001</v>
      </c>
      <c r="C7" s="18">
        <v>2605.8496175999999</v>
      </c>
      <c r="D7" s="18">
        <f t="shared" ref="D7:D12" si="0">C7-B7</f>
        <v>71.278753799999777</v>
      </c>
      <c r="E7" s="18">
        <f t="shared" ref="E7:E12" si="1">(C7/B7-1)*100</f>
        <v>2.8122612319915197</v>
      </c>
      <c r="F7" s="18">
        <v>76701.073017999995</v>
      </c>
      <c r="G7" s="18">
        <v>83639.823732999997</v>
      </c>
      <c r="H7" s="18">
        <f t="shared" ref="H7:H12" si="2">G7-F7</f>
        <v>6938.7507150000019</v>
      </c>
      <c r="I7" s="18">
        <f t="shared" ref="I7:I12" si="3">(G7/F7-1)*100</f>
        <v>9.0464845431453611</v>
      </c>
      <c r="J7" s="18">
        <v>4768.1998680999995</v>
      </c>
      <c r="K7" s="18">
        <v>4958.9368948000001</v>
      </c>
      <c r="L7" s="18">
        <f t="shared" ref="L7:L12" si="4">K7-J7</f>
        <v>190.73702670000057</v>
      </c>
      <c r="M7" s="18">
        <f t="shared" ref="M7:M12" si="5">(K7/J7-1)*100</f>
        <v>4.0001894210865752</v>
      </c>
      <c r="N7" s="18">
        <v>9707.9490523000004</v>
      </c>
      <c r="O7" s="18">
        <v>9530.7766680000004</v>
      </c>
      <c r="P7" s="18">
        <f t="shared" ref="P7:P12" si="6">O7-N7</f>
        <v>-177.17238429999998</v>
      </c>
      <c r="Q7" s="18">
        <f t="shared" ref="Q7:Q12" si="7">(O7/N7-1)*100</f>
        <v>-1.8250238371206207</v>
      </c>
    </row>
    <row r="8" spans="1:17" x14ac:dyDescent="0.2">
      <c r="A8" s="17" t="s">
        <v>44</v>
      </c>
      <c r="B8" s="18">
        <v>742.17327350000005</v>
      </c>
      <c r="C8" s="18">
        <v>772.01912719999996</v>
      </c>
      <c r="D8" s="18">
        <f t="shared" si="0"/>
        <v>29.845853699999907</v>
      </c>
      <c r="E8" s="18">
        <f t="shared" si="1"/>
        <v>4.0214131612757331</v>
      </c>
      <c r="F8" s="18">
        <v>9558.3325815000007</v>
      </c>
      <c r="G8" s="18">
        <v>9876.1928195</v>
      </c>
      <c r="H8" s="18">
        <f t="shared" si="2"/>
        <v>317.8602379999993</v>
      </c>
      <c r="I8" s="18">
        <f t="shared" si="3"/>
        <v>3.3254779041191007</v>
      </c>
      <c r="J8" s="18">
        <v>2141.1093162000002</v>
      </c>
      <c r="K8" s="18">
        <v>1960.9806668000001</v>
      </c>
      <c r="L8" s="18">
        <f t="shared" si="4"/>
        <v>-180.12864940000009</v>
      </c>
      <c r="M8" s="18">
        <f t="shared" si="5"/>
        <v>-8.4128656130313288</v>
      </c>
      <c r="N8" s="18">
        <v>4084.0635315</v>
      </c>
      <c r="O8" s="18">
        <v>3648.3234164999999</v>
      </c>
      <c r="P8" s="18">
        <f t="shared" si="6"/>
        <v>-435.74011500000006</v>
      </c>
      <c r="Q8" s="18">
        <f t="shared" si="7"/>
        <v>-10.669278566290096</v>
      </c>
    </row>
    <row r="9" spans="1:17" x14ac:dyDescent="0.2">
      <c r="A9" s="17" t="s">
        <v>43</v>
      </c>
      <c r="B9" s="18">
        <v>282.32794380000001</v>
      </c>
      <c r="C9" s="18">
        <v>316.5379489</v>
      </c>
      <c r="D9" s="18">
        <f t="shared" si="0"/>
        <v>34.210005099999989</v>
      </c>
      <c r="E9" s="18">
        <f t="shared" si="1"/>
        <v>12.11711622999465</v>
      </c>
      <c r="F9" s="18">
        <v>38220.315087000003</v>
      </c>
      <c r="G9" s="18">
        <v>47192.796550999999</v>
      </c>
      <c r="H9" s="18">
        <f t="shared" si="2"/>
        <v>8972.4814639999968</v>
      </c>
      <c r="I9" s="18">
        <f t="shared" si="3"/>
        <v>23.475686800530426</v>
      </c>
      <c r="J9" s="18">
        <v>2407.5988865999998</v>
      </c>
      <c r="K9" s="18">
        <v>3171.9955040999998</v>
      </c>
      <c r="L9" s="18">
        <f t="shared" si="4"/>
        <v>764.39661750000005</v>
      </c>
      <c r="M9" s="18">
        <f t="shared" si="5"/>
        <v>31.74933423314037</v>
      </c>
      <c r="N9" s="18">
        <v>3332.4885171999999</v>
      </c>
      <c r="O9" s="18">
        <v>4081.8573243999999</v>
      </c>
      <c r="P9" s="18">
        <f t="shared" si="6"/>
        <v>749.36880719999999</v>
      </c>
      <c r="Q9" s="18">
        <f t="shared" si="7"/>
        <v>22.486763370144459</v>
      </c>
    </row>
    <row r="10" spans="1:17" x14ac:dyDescent="0.2">
      <c r="A10" s="17" t="s">
        <v>42</v>
      </c>
      <c r="B10" s="18">
        <v>462.51135640000001</v>
      </c>
      <c r="C10" s="18">
        <v>508.82739413000002</v>
      </c>
      <c r="D10" s="18">
        <f t="shared" si="0"/>
        <v>46.316037730000005</v>
      </c>
      <c r="E10" s="18">
        <f t="shared" si="1"/>
        <v>10.014032539764028</v>
      </c>
      <c r="F10" s="18">
        <v>67195.669792000001</v>
      </c>
      <c r="G10" s="18">
        <v>68116.300323999996</v>
      </c>
      <c r="H10" s="18">
        <f t="shared" si="2"/>
        <v>920.63053199999558</v>
      </c>
      <c r="I10" s="18">
        <f t="shared" si="3"/>
        <v>1.3700741950333217</v>
      </c>
      <c r="J10" s="18">
        <v>11300.186823</v>
      </c>
      <c r="K10" s="18">
        <v>12433.474025</v>
      </c>
      <c r="L10" s="18">
        <f t="shared" si="4"/>
        <v>1133.2872019999995</v>
      </c>
      <c r="M10" s="18">
        <f t="shared" si="5"/>
        <v>10.028924474888745</v>
      </c>
      <c r="N10" s="18">
        <v>12586.890734000001</v>
      </c>
      <c r="O10" s="18">
        <v>13679.978623000001</v>
      </c>
      <c r="P10" s="18">
        <f t="shared" si="6"/>
        <v>1093.0878890000004</v>
      </c>
      <c r="Q10" s="18">
        <f t="shared" si="7"/>
        <v>8.6843360453374494</v>
      </c>
    </row>
    <row r="11" spans="1:17" x14ac:dyDescent="0.2">
      <c r="A11" s="17" t="s">
        <v>41</v>
      </c>
      <c r="B11" s="18">
        <v>234.76252539999999</v>
      </c>
      <c r="C11" s="18">
        <v>222.16382272000001</v>
      </c>
      <c r="D11" s="18">
        <f t="shared" si="0"/>
        <v>-12.598702679999974</v>
      </c>
      <c r="E11" s="18">
        <f t="shared" si="1"/>
        <v>-5.3665731609138572</v>
      </c>
      <c r="F11" s="18">
        <v>6416.8553506999997</v>
      </c>
      <c r="G11" s="18">
        <v>3578.7094646999999</v>
      </c>
      <c r="H11" s="18">
        <f t="shared" si="2"/>
        <v>-2838.1458859999998</v>
      </c>
      <c r="I11" s="18">
        <f t="shared" si="3"/>
        <v>-44.2295443934293</v>
      </c>
      <c r="J11" s="18">
        <v>555.17600725</v>
      </c>
      <c r="K11" s="18">
        <v>385.01581732</v>
      </c>
      <c r="L11" s="18">
        <f t="shared" si="4"/>
        <v>-170.16018993</v>
      </c>
      <c r="M11" s="18">
        <f t="shared" si="5"/>
        <v>-30.649773712821048</v>
      </c>
      <c r="N11" s="18">
        <v>1056.373842</v>
      </c>
      <c r="O11" s="18">
        <v>794.01363624999999</v>
      </c>
      <c r="P11" s="18">
        <f t="shared" si="6"/>
        <v>-262.36020574999998</v>
      </c>
      <c r="Q11" s="18">
        <f t="shared" si="7"/>
        <v>-24.835924113122822</v>
      </c>
    </row>
    <row r="12" spans="1:17" x14ac:dyDescent="0.2">
      <c r="A12" s="23" t="s">
        <v>39</v>
      </c>
      <c r="B12" s="23">
        <v>7178.4817553000003</v>
      </c>
      <c r="C12" s="23">
        <v>7680.5479745000002</v>
      </c>
      <c r="D12" s="23">
        <f t="shared" si="0"/>
        <v>502.06621919999998</v>
      </c>
      <c r="E12" s="23">
        <f t="shared" si="1"/>
        <v>6.9940446505880605</v>
      </c>
      <c r="F12" s="23">
        <v>266671.17275999999</v>
      </c>
      <c r="G12" s="23">
        <v>296441.19386</v>
      </c>
      <c r="H12" s="23">
        <f t="shared" si="2"/>
        <v>29770.021100000013</v>
      </c>
      <c r="I12" s="23">
        <f t="shared" si="3"/>
        <v>11.163569272180984</v>
      </c>
      <c r="J12" s="23">
        <v>30870.362066999998</v>
      </c>
      <c r="K12" s="23">
        <v>33943.503865999999</v>
      </c>
      <c r="L12" s="23">
        <f t="shared" si="4"/>
        <v>3073.1417990000009</v>
      </c>
      <c r="M12" s="23">
        <f t="shared" si="5"/>
        <v>9.9549911087215559</v>
      </c>
      <c r="N12" s="23">
        <v>46793.870589999999</v>
      </c>
      <c r="O12" s="23">
        <v>49675.062349</v>
      </c>
      <c r="P12" s="23">
        <f t="shared" si="6"/>
        <v>2881.1917590000012</v>
      </c>
      <c r="Q12" s="23">
        <f t="shared" si="7"/>
        <v>6.157199057638385</v>
      </c>
    </row>
    <row r="13" spans="1:17" x14ac:dyDescent="0.2">
      <c r="A13" s="68"/>
      <c r="B13" s="64"/>
      <c r="C13" s="64"/>
      <c r="D13" s="64"/>
      <c r="E13" s="65"/>
      <c r="F13" s="64"/>
      <c r="G13" s="64"/>
      <c r="H13" s="64"/>
      <c r="I13" s="65"/>
      <c r="J13" s="64"/>
      <c r="K13" s="64"/>
      <c r="L13" s="64"/>
      <c r="M13" s="65"/>
      <c r="N13" s="64"/>
      <c r="O13" s="64"/>
      <c r="P13" s="64"/>
      <c r="Q13" s="65"/>
    </row>
    <row r="14" spans="1:17" s="26" customFormat="1" ht="10.5" x14ac:dyDescent="0.15">
      <c r="A14" s="36" t="s">
        <v>95</v>
      </c>
      <c r="B14" s="35"/>
      <c r="C14" s="35"/>
      <c r="D14" s="35"/>
      <c r="E14" s="35"/>
      <c r="F14" s="35"/>
      <c r="G14" s="35"/>
    </row>
    <row r="15" spans="1:17" s="26" customFormat="1" ht="10.5" x14ac:dyDescent="0.15">
      <c r="A15" s="36" t="s">
        <v>209</v>
      </c>
      <c r="B15" s="35"/>
      <c r="C15" s="35"/>
      <c r="D15" s="35"/>
      <c r="E15" s="35"/>
      <c r="F15" s="35"/>
      <c r="G15" s="35"/>
    </row>
    <row r="17" spans="1:10" x14ac:dyDescent="0.2">
      <c r="A17" s="86" t="s">
        <v>40</v>
      </c>
      <c r="B17" s="86"/>
      <c r="C17" s="86"/>
      <c r="D17" s="86"/>
      <c r="E17" s="86"/>
      <c r="F17" s="86"/>
      <c r="G17" s="86"/>
      <c r="H17" s="86"/>
      <c r="I17" s="86"/>
      <c r="J17" s="86"/>
    </row>
    <row r="19" spans="1:10" ht="15" x14ac:dyDescent="0.25">
      <c r="A19" s="49" t="s">
        <v>192</v>
      </c>
    </row>
  </sheetData>
  <mergeCells count="10">
    <mergeCell ref="A2:E2"/>
    <mergeCell ref="A17:J17"/>
    <mergeCell ref="P4:Q4"/>
    <mergeCell ref="J4:K4"/>
    <mergeCell ref="L4:M4"/>
    <mergeCell ref="N4:O4"/>
    <mergeCell ref="D4:E4"/>
    <mergeCell ref="B4:C4"/>
    <mergeCell ref="F4:G4"/>
    <mergeCell ref="H4:I4"/>
  </mergeCells>
  <hyperlinks>
    <hyperlink ref="A19" location="Content!A1" display="Content" xr:uid="{AD188952-61D9-493A-A841-F404B35CC70B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58662-FD98-4864-B0FA-5F826E51F55A}">
  <sheetPr codeName="Sheet12">
    <pageSetUpPr autoPageBreaks="0"/>
  </sheetPr>
  <dimension ref="A2:M19"/>
  <sheetViews>
    <sheetView showGridLines="0" workbookViewId="0"/>
  </sheetViews>
  <sheetFormatPr defaultColWidth="9.140625" defaultRowHeight="14.25" x14ac:dyDescent="0.2"/>
  <cols>
    <col min="1" max="1" width="31.140625" style="9" customWidth="1"/>
    <col min="2" max="2" width="13.5703125" style="7" customWidth="1"/>
    <col min="3" max="3" width="12.85546875" style="7" customWidth="1"/>
    <col min="4" max="4" width="12.5703125" style="7" customWidth="1"/>
    <col min="5" max="5" width="10.5703125" style="8" customWidth="1"/>
    <col min="6" max="8" width="12.5703125" style="7" customWidth="1"/>
    <col min="9" max="9" width="10.5703125" style="8" customWidth="1"/>
    <col min="10" max="11" width="12.5703125" style="7" customWidth="1"/>
    <col min="12" max="12" width="14.140625" style="7" customWidth="1"/>
    <col min="13" max="13" width="10.5703125" style="8" customWidth="1"/>
    <col min="14" max="16384" width="9.140625" style="9"/>
  </cols>
  <sheetData>
    <row r="2" spans="1:13" ht="15" customHeight="1" x14ac:dyDescent="0.2">
      <c r="A2" s="84" t="s">
        <v>193</v>
      </c>
      <c r="B2" s="84"/>
      <c r="C2" s="84"/>
      <c r="D2" s="84"/>
      <c r="E2" s="84"/>
      <c r="F2" s="84"/>
      <c r="G2" s="84"/>
      <c r="H2" s="84"/>
      <c r="I2" s="84"/>
      <c r="J2" s="84"/>
    </row>
    <row r="3" spans="1:13" ht="15" customHeight="1" x14ac:dyDescent="0.2">
      <c r="A3" s="84" t="s">
        <v>226</v>
      </c>
      <c r="B3" s="84"/>
      <c r="C3" s="84"/>
      <c r="D3" s="84"/>
      <c r="E3" s="84"/>
      <c r="F3" s="84"/>
      <c r="G3" s="84"/>
      <c r="H3" s="84"/>
      <c r="I3" s="84"/>
      <c r="J3" s="84"/>
    </row>
    <row r="4" spans="1:13" ht="15" customHeight="1" x14ac:dyDescent="0.2">
      <c r="A4" s="46"/>
      <c r="B4" s="88" t="s">
        <v>7</v>
      </c>
      <c r="C4" s="88"/>
      <c r="D4" s="89" t="s">
        <v>8</v>
      </c>
      <c r="E4" s="89"/>
      <c r="F4" s="88" t="s">
        <v>9</v>
      </c>
      <c r="G4" s="88"/>
      <c r="H4" s="88" t="s">
        <v>8</v>
      </c>
      <c r="I4" s="88"/>
      <c r="J4" s="88" t="s">
        <v>56</v>
      </c>
      <c r="K4" s="88"/>
      <c r="L4" s="88" t="s">
        <v>8</v>
      </c>
      <c r="M4" s="88"/>
    </row>
    <row r="5" spans="1:13" s="16" customFormat="1" ht="32.25" customHeight="1" x14ac:dyDescent="0.2">
      <c r="A5" s="48"/>
      <c r="B5" s="47" t="s">
        <v>220</v>
      </c>
      <c r="C5" s="47" t="s">
        <v>221</v>
      </c>
      <c r="D5" s="13" t="s">
        <v>12</v>
      </c>
      <c r="E5" s="14" t="s">
        <v>13</v>
      </c>
      <c r="F5" s="47" t="s">
        <v>220</v>
      </c>
      <c r="G5" s="47" t="s">
        <v>221</v>
      </c>
      <c r="H5" s="13" t="s">
        <v>12</v>
      </c>
      <c r="I5" s="14" t="s">
        <v>13</v>
      </c>
      <c r="J5" s="47" t="s">
        <v>220</v>
      </c>
      <c r="K5" s="47" t="s">
        <v>221</v>
      </c>
      <c r="L5" s="15" t="s">
        <v>14</v>
      </c>
      <c r="M5" s="14" t="s">
        <v>13</v>
      </c>
    </row>
    <row r="6" spans="1:13" x14ac:dyDescent="0.2">
      <c r="A6" s="50" t="s">
        <v>55</v>
      </c>
      <c r="B6" s="18">
        <v>3663.6995111000001</v>
      </c>
      <c r="C6" s="18">
        <v>3860.4673062000002</v>
      </c>
      <c r="D6" s="18">
        <f>C6-B6</f>
        <v>196.76779510000006</v>
      </c>
      <c r="E6" s="18">
        <f>(C6/B6-1)*100</f>
        <v>5.3707405452834811</v>
      </c>
      <c r="F6" s="18">
        <v>95222.644732999994</v>
      </c>
      <c r="G6" s="18">
        <v>102240.39532</v>
      </c>
      <c r="H6" s="18">
        <f>G6-F6</f>
        <v>7017.7505870000023</v>
      </c>
      <c r="I6" s="18">
        <f>(G6/F6-1)*100</f>
        <v>7.3698337267122271</v>
      </c>
      <c r="J6" s="18">
        <v>11641.125397</v>
      </c>
      <c r="K6" s="18">
        <v>12888.164284</v>
      </c>
      <c r="L6" s="18">
        <f>K6-J6</f>
        <v>1247.0388870000006</v>
      </c>
      <c r="M6" s="18">
        <f>(K6/J6-1)*100</f>
        <v>10.712356790876697</v>
      </c>
    </row>
    <row r="7" spans="1:13" x14ac:dyDescent="0.2">
      <c r="A7" s="51" t="s">
        <v>54</v>
      </c>
      <c r="B7" s="18">
        <v>2394.49512</v>
      </c>
      <c r="C7" s="18">
        <v>2689.7746843</v>
      </c>
      <c r="D7" s="18">
        <f t="shared" ref="D7:D13" si="0">C7-B7</f>
        <v>295.27956429999995</v>
      </c>
      <c r="E7" s="18">
        <f t="shared" ref="E7:E13" si="1">(C7/B7-1)*100</f>
        <v>12.331600170477696</v>
      </c>
      <c r="F7" s="18">
        <v>61124.395601999997</v>
      </c>
      <c r="G7" s="18">
        <v>78455.751323000004</v>
      </c>
      <c r="H7" s="18">
        <f t="shared" ref="H7:H13" si="2">G7-F7</f>
        <v>17331.355721000007</v>
      </c>
      <c r="I7" s="18">
        <f t="shared" ref="I7:I13" si="3">(G7/F7-1)*100</f>
        <v>28.354236553682878</v>
      </c>
      <c r="J7" s="18">
        <v>7771.7993967000002</v>
      </c>
      <c r="K7" s="18">
        <v>9019.3197127000003</v>
      </c>
      <c r="L7" s="18">
        <f t="shared" ref="L7:L13" si="4">K7-J7</f>
        <v>1247.5203160000001</v>
      </c>
      <c r="M7" s="18">
        <f t="shared" ref="M7:M13" si="5">(K7/J7-1)*100</f>
        <v>16.051885185427107</v>
      </c>
    </row>
    <row r="8" spans="1:13" x14ac:dyDescent="0.2">
      <c r="A8" s="51" t="s">
        <v>53</v>
      </c>
      <c r="B8" s="18">
        <v>2101.4245340000002</v>
      </c>
      <c r="C8" s="18">
        <v>2162.2745324000002</v>
      </c>
      <c r="D8" s="18">
        <f t="shared" si="0"/>
        <v>60.849998400000004</v>
      </c>
      <c r="E8" s="18">
        <f t="shared" si="1"/>
        <v>2.8956547054380222</v>
      </c>
      <c r="F8" s="18">
        <v>51513.608140999997</v>
      </c>
      <c r="G8" s="18">
        <v>52329.400203999998</v>
      </c>
      <c r="H8" s="18">
        <f t="shared" si="2"/>
        <v>815.79206300000078</v>
      </c>
      <c r="I8" s="18">
        <f t="shared" si="3"/>
        <v>1.5836438029482647</v>
      </c>
      <c r="J8" s="18">
        <v>6235.0656743999998</v>
      </c>
      <c r="K8" s="18">
        <v>6034.4741246000003</v>
      </c>
      <c r="L8" s="18">
        <f t="shared" si="4"/>
        <v>-200.59154979999948</v>
      </c>
      <c r="M8" s="18">
        <f t="shared" si="5"/>
        <v>-3.2171521564494543</v>
      </c>
    </row>
    <row r="9" spans="1:13" x14ac:dyDescent="0.2">
      <c r="A9" s="51" t="s">
        <v>52</v>
      </c>
      <c r="B9" s="18">
        <v>465.45386409999998</v>
      </c>
      <c r="C9" s="18">
        <v>435.59705597999999</v>
      </c>
      <c r="D9" s="18">
        <f t="shared" si="0"/>
        <v>-29.856808119999982</v>
      </c>
      <c r="E9" s="18">
        <f t="shared" si="1"/>
        <v>-6.414558009466953</v>
      </c>
      <c r="F9" s="18">
        <v>14315.698507999999</v>
      </c>
      <c r="G9" s="18">
        <v>14386.936965999999</v>
      </c>
      <c r="H9" s="18">
        <f t="shared" si="2"/>
        <v>71.23845799999981</v>
      </c>
      <c r="I9" s="18">
        <f t="shared" si="3"/>
        <v>0.49762474363503895</v>
      </c>
      <c r="J9" s="18">
        <v>1297.9319051</v>
      </c>
      <c r="K9" s="18">
        <v>1493.2622071999999</v>
      </c>
      <c r="L9" s="18">
        <f t="shared" si="4"/>
        <v>195.33030209999993</v>
      </c>
      <c r="M9" s="18">
        <f t="shared" si="5"/>
        <v>15.049348993771016</v>
      </c>
    </row>
    <row r="10" spans="1:13" x14ac:dyDescent="0.2">
      <c r="A10" s="51" t="s">
        <v>51</v>
      </c>
      <c r="B10" s="18">
        <v>804.41045080000004</v>
      </c>
      <c r="C10" s="18">
        <v>905.57973571000002</v>
      </c>
      <c r="D10" s="18">
        <f t="shared" si="0"/>
        <v>101.16928490999999</v>
      </c>
      <c r="E10" s="18">
        <f t="shared" si="1"/>
        <v>12.576823785591728</v>
      </c>
      <c r="F10" s="18">
        <v>30453.315685000001</v>
      </c>
      <c r="G10" s="18">
        <v>34763.682881000001</v>
      </c>
      <c r="H10" s="18">
        <f t="shared" si="2"/>
        <v>4310.3671959999992</v>
      </c>
      <c r="I10" s="18">
        <f t="shared" si="3"/>
        <v>14.154016070319408</v>
      </c>
      <c r="J10" s="18">
        <v>2472.8199289999998</v>
      </c>
      <c r="K10" s="18">
        <v>2946.7725908000002</v>
      </c>
      <c r="L10" s="18">
        <f t="shared" si="4"/>
        <v>473.95266180000044</v>
      </c>
      <c r="M10" s="18">
        <f t="shared" si="5"/>
        <v>19.166485041701577</v>
      </c>
    </row>
    <row r="11" spans="1:13" x14ac:dyDescent="0.2">
      <c r="A11" s="51" t="s">
        <v>50</v>
      </c>
      <c r="B11" s="18">
        <v>236.3997191</v>
      </c>
      <c r="C11" s="18">
        <v>249.56676415000001</v>
      </c>
      <c r="D11" s="18">
        <f t="shared" si="0"/>
        <v>13.167045050000013</v>
      </c>
      <c r="E11" s="18">
        <f t="shared" si="1"/>
        <v>5.5698226292858699</v>
      </c>
      <c r="F11" s="18">
        <v>4267.4685272999996</v>
      </c>
      <c r="G11" s="18">
        <v>4315.6746751000001</v>
      </c>
      <c r="H11" s="18">
        <f t="shared" si="2"/>
        <v>48.206147800000508</v>
      </c>
      <c r="I11" s="18">
        <f t="shared" si="3"/>
        <v>1.1296192928340165</v>
      </c>
      <c r="J11" s="18">
        <v>444.95435333</v>
      </c>
      <c r="K11" s="18">
        <v>557.08446633999995</v>
      </c>
      <c r="L11" s="18">
        <f t="shared" si="4"/>
        <v>112.13011300999995</v>
      </c>
      <c r="M11" s="18">
        <f t="shared" si="5"/>
        <v>25.200363176768104</v>
      </c>
    </row>
    <row r="12" spans="1:13" x14ac:dyDescent="0.2">
      <c r="A12" s="51" t="s">
        <v>49</v>
      </c>
      <c r="B12" s="18">
        <v>199.281204</v>
      </c>
      <c r="C12" s="18">
        <v>219.27078329</v>
      </c>
      <c r="D12" s="18">
        <f t="shared" si="0"/>
        <v>19.989579289999995</v>
      </c>
      <c r="E12" s="18">
        <f t="shared" si="1"/>
        <v>10.030840284365205</v>
      </c>
      <c r="F12" s="18">
        <v>4544.2379352999997</v>
      </c>
      <c r="G12" s="18">
        <v>4259.5734793000001</v>
      </c>
      <c r="H12" s="18">
        <f t="shared" si="2"/>
        <v>-284.66445599999952</v>
      </c>
      <c r="I12" s="18">
        <f t="shared" si="3"/>
        <v>-6.2642946969986628</v>
      </c>
      <c r="J12" s="18">
        <v>429.84913515</v>
      </c>
      <c r="K12" s="18">
        <v>446.12717659999998</v>
      </c>
      <c r="L12" s="18">
        <f t="shared" si="4"/>
        <v>16.278041449999989</v>
      </c>
      <c r="M12" s="18">
        <f t="shared" si="5"/>
        <v>3.7869196699255037</v>
      </c>
    </row>
    <row r="13" spans="1:13" x14ac:dyDescent="0.2">
      <c r="A13" s="38" t="s">
        <v>47</v>
      </c>
      <c r="B13" s="38">
        <v>190.30147239999999</v>
      </c>
      <c r="C13" s="38">
        <v>214.39646074999999</v>
      </c>
      <c r="D13" s="38">
        <f t="shared" si="0"/>
        <v>24.094988349999994</v>
      </c>
      <c r="E13" s="38">
        <f t="shared" si="1"/>
        <v>12.661482880885998</v>
      </c>
      <c r="F13" s="38">
        <v>4747.7402804000003</v>
      </c>
      <c r="G13" s="38">
        <v>4930.4663756</v>
      </c>
      <c r="H13" s="38">
        <f t="shared" si="2"/>
        <v>182.72609519999969</v>
      </c>
      <c r="I13" s="38">
        <f t="shared" si="3"/>
        <v>3.8486961040043344</v>
      </c>
      <c r="J13" s="38">
        <v>561.44637471999999</v>
      </c>
      <c r="K13" s="38">
        <v>559.34859090999998</v>
      </c>
      <c r="L13" s="38">
        <f t="shared" si="4"/>
        <v>-2.0977838100000099</v>
      </c>
      <c r="M13" s="38">
        <f t="shared" si="5"/>
        <v>-0.37363921194543126</v>
      </c>
    </row>
    <row r="14" spans="1:13" x14ac:dyDescent="0.2">
      <c r="A14" s="51"/>
      <c r="B14" s="18"/>
      <c r="C14" s="18"/>
      <c r="D14" s="18"/>
      <c r="E14" s="69"/>
      <c r="F14" s="18"/>
      <c r="G14" s="18"/>
      <c r="H14" s="18"/>
      <c r="I14" s="69"/>
      <c r="J14" s="18"/>
      <c r="K14" s="18"/>
      <c r="L14" s="18"/>
      <c r="M14" s="69"/>
    </row>
    <row r="15" spans="1:13" s="26" customFormat="1" ht="10.5" x14ac:dyDescent="0.15">
      <c r="A15" s="36" t="s">
        <v>96</v>
      </c>
      <c r="B15" s="35"/>
      <c r="C15" s="35"/>
      <c r="D15" s="35"/>
      <c r="E15" s="35"/>
      <c r="F15" s="35"/>
      <c r="G15" s="35"/>
    </row>
    <row r="17" spans="1:10" x14ac:dyDescent="0.2">
      <c r="A17" s="86" t="s">
        <v>40</v>
      </c>
      <c r="B17" s="86"/>
      <c r="C17" s="86"/>
      <c r="D17" s="86"/>
      <c r="E17" s="86"/>
      <c r="F17" s="86"/>
      <c r="G17" s="86"/>
      <c r="H17" s="86"/>
      <c r="I17" s="86"/>
      <c r="J17" s="86"/>
    </row>
    <row r="19" spans="1:10" ht="15" x14ac:dyDescent="0.25">
      <c r="A19" s="49" t="s">
        <v>192</v>
      </c>
    </row>
  </sheetData>
  <mergeCells count="9">
    <mergeCell ref="A17:J17"/>
    <mergeCell ref="L4:M4"/>
    <mergeCell ref="J4:K4"/>
    <mergeCell ref="A2:J2"/>
    <mergeCell ref="A3:J3"/>
    <mergeCell ref="B4:C4"/>
    <mergeCell ref="D4:E4"/>
    <mergeCell ref="F4:G4"/>
    <mergeCell ref="H4:I4"/>
  </mergeCells>
  <hyperlinks>
    <hyperlink ref="A19" location="Content!A1" display="Content" xr:uid="{48C89345-FC04-499A-8A9E-2D3DBCEE8FC5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18513-CF3C-4510-89E5-2B537FFCDD02}">
  <sheetPr codeName="Sheet15">
    <pageSetUpPr autoPageBreaks="0"/>
  </sheetPr>
  <dimension ref="A2:O24"/>
  <sheetViews>
    <sheetView showGridLines="0" workbookViewId="0"/>
  </sheetViews>
  <sheetFormatPr defaultColWidth="9.140625" defaultRowHeight="14.25" x14ac:dyDescent="0.2"/>
  <cols>
    <col min="1" max="1" width="38.85546875" style="9" customWidth="1"/>
    <col min="2" max="2" width="15.42578125" style="7" customWidth="1"/>
    <col min="3" max="3" width="16.85546875" style="7" customWidth="1"/>
    <col min="4" max="4" width="19.42578125" style="7" customWidth="1"/>
    <col min="5" max="5" width="16.7109375" style="7" customWidth="1"/>
    <col min="6" max="7" width="12.5703125" style="7" customWidth="1"/>
    <col min="8" max="16384" width="9.140625" style="9"/>
  </cols>
  <sheetData>
    <row r="2" spans="1:7" ht="15" customHeight="1" x14ac:dyDescent="0.2">
      <c r="A2" s="84" t="s">
        <v>212</v>
      </c>
      <c r="B2" s="84"/>
      <c r="C2" s="84"/>
      <c r="D2" s="84"/>
      <c r="E2" s="84"/>
    </row>
    <row r="3" spans="1:7" ht="15" customHeight="1" x14ac:dyDescent="0.2">
      <c r="A3" s="84" t="s">
        <v>226</v>
      </c>
      <c r="B3" s="84"/>
      <c r="C3" s="84"/>
      <c r="D3" s="84"/>
      <c r="E3" s="84"/>
    </row>
    <row r="4" spans="1:7" s="16" customFormat="1" ht="45.75" x14ac:dyDescent="0.2">
      <c r="A4" s="44"/>
      <c r="B4" s="70" t="s">
        <v>230</v>
      </c>
      <c r="C4" s="34" t="s">
        <v>222</v>
      </c>
      <c r="D4" s="34" t="s">
        <v>223</v>
      </c>
      <c r="E4" s="34" t="s">
        <v>200</v>
      </c>
    </row>
    <row r="5" spans="1:7" ht="15" x14ac:dyDescent="0.25">
      <c r="A5" s="17" t="s">
        <v>66</v>
      </c>
      <c r="B5" s="79">
        <v>38477.401917000003</v>
      </c>
      <c r="C5" s="79">
        <v>45115.305789999999</v>
      </c>
      <c r="D5" s="19">
        <f>(C5/$C$16)*100</f>
        <v>15.218981608109921</v>
      </c>
      <c r="E5" s="79">
        <f>(C5/B5-1)*100</f>
        <v>17.251434718276172</v>
      </c>
      <c r="G5"/>
    </row>
    <row r="6" spans="1:7" ht="15" x14ac:dyDescent="0.25">
      <c r="A6" s="17" t="s">
        <v>65</v>
      </c>
      <c r="B6" s="79">
        <v>205.15778940000001</v>
      </c>
      <c r="C6" s="79">
        <v>1034.2459613000001</v>
      </c>
      <c r="D6" s="19">
        <f t="shared" ref="D6:D15" si="0">(C6/$C$16)*100</f>
        <v>0.34888758898261846</v>
      </c>
      <c r="E6" s="79">
        <f t="shared" ref="E6:E16" si="1">(C6/B6-1)*100</f>
        <v>404.12219995386636</v>
      </c>
      <c r="G6"/>
    </row>
    <row r="7" spans="1:7" ht="15" x14ac:dyDescent="0.25">
      <c r="A7" s="17" t="s">
        <v>64</v>
      </c>
      <c r="B7" s="79">
        <v>97260.214405000006</v>
      </c>
      <c r="C7" s="79">
        <v>109723.29802</v>
      </c>
      <c r="D7" s="19">
        <f t="shared" si="0"/>
        <v>37.013532886608054</v>
      </c>
      <c r="E7" s="79">
        <f t="shared" si="1"/>
        <v>12.814164240994398</v>
      </c>
      <c r="G7"/>
    </row>
    <row r="8" spans="1:7" ht="15" x14ac:dyDescent="0.25">
      <c r="A8" s="17" t="s">
        <v>63</v>
      </c>
      <c r="B8" s="79">
        <v>2407.1488862000001</v>
      </c>
      <c r="C8" s="79">
        <v>2921.1348840999999</v>
      </c>
      <c r="D8" s="19">
        <f t="shared" si="0"/>
        <v>0.9854016790412673</v>
      </c>
      <c r="E8" s="79">
        <f t="shared" si="1"/>
        <v>21.352480556838096</v>
      </c>
      <c r="G8"/>
    </row>
    <row r="9" spans="1:7" ht="15" x14ac:dyDescent="0.25">
      <c r="A9" s="17" t="s">
        <v>62</v>
      </c>
      <c r="B9" s="79">
        <v>12009.370011000001</v>
      </c>
      <c r="C9" s="79">
        <v>9645.1805029000006</v>
      </c>
      <c r="D9" s="19">
        <f t="shared" si="0"/>
        <v>3.2536590877562466</v>
      </c>
      <c r="E9" s="79">
        <f t="shared" si="1"/>
        <v>-19.686207569044146</v>
      </c>
      <c r="G9"/>
    </row>
    <row r="10" spans="1:7" ht="15" x14ac:dyDescent="0.25">
      <c r="A10" s="17" t="s">
        <v>61</v>
      </c>
      <c r="B10" s="79">
        <v>5539.9527111999996</v>
      </c>
      <c r="C10" s="79">
        <v>7142.4550519000004</v>
      </c>
      <c r="D10" s="19">
        <f t="shared" si="0"/>
        <v>2.4094016469176172</v>
      </c>
      <c r="E10" s="79">
        <f t="shared" si="1"/>
        <v>28.926281942086931</v>
      </c>
      <c r="G10"/>
    </row>
    <row r="11" spans="1:7" ht="15" x14ac:dyDescent="0.25">
      <c r="A11" s="17" t="s">
        <v>60</v>
      </c>
      <c r="B11" s="79">
        <v>3405.1760562999998</v>
      </c>
      <c r="C11" s="79">
        <v>3039.3347740999998</v>
      </c>
      <c r="D11" s="19">
        <f t="shared" si="0"/>
        <v>1.0252746649490641</v>
      </c>
      <c r="E11" s="79">
        <f t="shared" si="1"/>
        <v>-10.743681858186104</v>
      </c>
      <c r="G11"/>
    </row>
    <row r="12" spans="1:7" ht="15" x14ac:dyDescent="0.25">
      <c r="A12" s="17" t="s">
        <v>59</v>
      </c>
      <c r="B12" s="79">
        <v>86941.110769999999</v>
      </c>
      <c r="C12" s="79">
        <v>96185.414820999998</v>
      </c>
      <c r="D12" s="19">
        <f t="shared" si="0"/>
        <v>32.446728078116891</v>
      </c>
      <c r="E12" s="79">
        <f t="shared" si="1"/>
        <v>10.632834074843501</v>
      </c>
      <c r="G12"/>
    </row>
    <row r="13" spans="1:7" ht="15" x14ac:dyDescent="0.25">
      <c r="A13" s="17" t="s">
        <v>58</v>
      </c>
      <c r="B13" s="79">
        <v>1142.9010588000001</v>
      </c>
      <c r="C13" s="79">
        <v>1467.3021154</v>
      </c>
      <c r="D13" s="19">
        <f t="shared" si="0"/>
        <v>0.49497268203739203</v>
      </c>
      <c r="E13" s="79">
        <f t="shared" si="1"/>
        <v>28.384001756075715</v>
      </c>
      <c r="G13"/>
    </row>
    <row r="14" spans="1:7" ht="15" x14ac:dyDescent="0.25">
      <c r="A14" s="17" t="s">
        <v>57</v>
      </c>
      <c r="B14" s="79">
        <v>9119.9051182999992</v>
      </c>
      <c r="C14" s="79">
        <v>10235.836181999999</v>
      </c>
      <c r="D14" s="19">
        <f t="shared" si="0"/>
        <v>3.4529080512630186</v>
      </c>
      <c r="E14" s="79">
        <f t="shared" si="1"/>
        <v>12.236213526616325</v>
      </c>
      <c r="G14"/>
    </row>
    <row r="15" spans="1:7" ht="15" x14ac:dyDescent="0.25">
      <c r="A15" s="17" t="s">
        <v>189</v>
      </c>
      <c r="B15" s="79">
        <v>10162.834038999999</v>
      </c>
      <c r="C15" s="79">
        <v>9931.5216043</v>
      </c>
      <c r="D15" s="19">
        <f t="shared" si="0"/>
        <v>3.3502520262179085</v>
      </c>
      <c r="E15" s="79">
        <f t="shared" si="1"/>
        <v>-2.2760623051831352</v>
      </c>
      <c r="G15"/>
    </row>
    <row r="16" spans="1:7" ht="14.45" customHeight="1" x14ac:dyDescent="0.2">
      <c r="A16" s="22" t="s">
        <v>39</v>
      </c>
      <c r="B16" s="80">
        <f>SUM(B5:B15)</f>
        <v>266671.1727622</v>
      </c>
      <c r="C16" s="23">
        <f>SUM(C5:C15)</f>
        <v>296441.02970700001</v>
      </c>
      <c r="D16" s="23">
        <v>100</v>
      </c>
      <c r="E16" s="23">
        <f t="shared" si="1"/>
        <v>11.163507714929066</v>
      </c>
      <c r="F16" s="52"/>
      <c r="G16" s="9"/>
    </row>
    <row r="17" spans="1:15" ht="14.45" customHeight="1" x14ac:dyDescent="0.2">
      <c r="A17" s="63"/>
      <c r="B17" s="64"/>
      <c r="C17" s="64"/>
      <c r="D17" s="65"/>
      <c r="E17" s="65"/>
      <c r="F17" s="52"/>
      <c r="G17" s="9"/>
    </row>
    <row r="18" spans="1:15" s="26" customFormat="1" ht="10.5" customHeight="1" x14ac:dyDescent="0.15">
      <c r="A18" s="86" t="s">
        <v>96</v>
      </c>
      <c r="B18" s="86"/>
      <c r="C18" s="86"/>
      <c r="D18" s="86"/>
      <c r="E18" s="86"/>
      <c r="F18" s="86"/>
      <c r="G18" s="86"/>
      <c r="H18" s="86"/>
      <c r="I18" s="24"/>
      <c r="J18" s="24"/>
      <c r="K18" s="25"/>
      <c r="L18" s="24"/>
      <c r="M18" s="24"/>
      <c r="N18" s="24"/>
      <c r="O18" s="25"/>
    </row>
    <row r="19" spans="1:15" s="30" customFormat="1" ht="13.5" customHeight="1" x14ac:dyDescent="0.15">
      <c r="A19" s="86" t="s">
        <v>190</v>
      </c>
      <c r="B19" s="86"/>
      <c r="C19" s="86"/>
      <c r="D19" s="86"/>
      <c r="E19" s="86"/>
      <c r="F19" s="86"/>
      <c r="G19" s="86"/>
      <c r="H19" s="86"/>
      <c r="I19" s="28"/>
      <c r="J19" s="28"/>
      <c r="K19" s="29"/>
      <c r="L19" s="28"/>
      <c r="M19" s="28"/>
      <c r="N19" s="28"/>
      <c r="O19" s="29"/>
    </row>
    <row r="20" spans="1:15" s="30" customFormat="1" ht="13.5" customHeight="1" x14ac:dyDescent="0.15">
      <c r="A20" s="86" t="s">
        <v>206</v>
      </c>
      <c r="B20" s="86"/>
      <c r="C20" s="86"/>
      <c r="D20" s="86"/>
      <c r="E20" s="86"/>
      <c r="F20" s="86"/>
      <c r="G20" s="86"/>
      <c r="H20" s="86"/>
      <c r="I20" s="28"/>
      <c r="J20" s="28"/>
      <c r="K20" s="29"/>
      <c r="L20" s="28"/>
      <c r="M20" s="28"/>
      <c r="N20" s="28"/>
      <c r="O20" s="29"/>
    </row>
    <row r="21" spans="1:15" s="30" customFormat="1" ht="13.5" customHeight="1" x14ac:dyDescent="0.15">
      <c r="A21" s="31"/>
      <c r="B21" s="31"/>
      <c r="C21" s="31"/>
      <c r="D21" s="31"/>
      <c r="E21" s="31"/>
      <c r="F21" s="31"/>
      <c r="G21" s="31"/>
      <c r="H21" s="31"/>
      <c r="I21" s="28"/>
      <c r="J21" s="28"/>
      <c r="K21" s="29"/>
      <c r="L21" s="28"/>
      <c r="M21" s="28"/>
      <c r="N21" s="28"/>
      <c r="O21" s="29"/>
    </row>
    <row r="22" spans="1:15" ht="14.25" customHeight="1" x14ac:dyDescent="0.2">
      <c r="A22" s="86" t="s">
        <v>40</v>
      </c>
      <c r="B22" s="86"/>
      <c r="C22" s="86"/>
      <c r="D22" s="86"/>
      <c r="E22" s="86"/>
      <c r="F22" s="86"/>
      <c r="G22" s="86"/>
      <c r="H22" s="86"/>
      <c r="I22" s="86"/>
      <c r="J22" s="86"/>
    </row>
    <row r="24" spans="1:15" ht="15" x14ac:dyDescent="0.25">
      <c r="A24" s="49" t="s">
        <v>192</v>
      </c>
    </row>
  </sheetData>
  <mergeCells count="6">
    <mergeCell ref="A22:J22"/>
    <mergeCell ref="A19:H19"/>
    <mergeCell ref="A2:E2"/>
    <mergeCell ref="A3:E3"/>
    <mergeCell ref="A18:H18"/>
    <mergeCell ref="A20:H20"/>
  </mergeCells>
  <hyperlinks>
    <hyperlink ref="A24" location="Content!A1" display="Content" xr:uid="{2320663A-1FF8-4B40-A5C0-D3B04F5E54E0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6756A-0EF4-474C-B1B2-691C3178DFB8}">
  <sheetPr codeName="Sheet18">
    <pageSetUpPr autoPageBreaks="0"/>
  </sheetPr>
  <dimension ref="A2:J41"/>
  <sheetViews>
    <sheetView showGridLines="0" workbookViewId="0"/>
  </sheetViews>
  <sheetFormatPr defaultColWidth="9.140625" defaultRowHeight="14.25" x14ac:dyDescent="0.2"/>
  <cols>
    <col min="1" max="1" width="31.140625" style="9" customWidth="1"/>
    <col min="2" max="2" width="11.28515625" style="7" customWidth="1"/>
    <col min="3" max="3" width="11.140625" style="7" customWidth="1"/>
    <col min="4" max="4" width="15.7109375" style="7" customWidth="1"/>
    <col min="5" max="5" width="11.140625" style="8" customWidth="1"/>
    <col min="6" max="6" width="12.42578125" style="7" customWidth="1"/>
    <col min="7" max="7" width="15.7109375" style="7" customWidth="1"/>
    <col min="8" max="16384" width="9.140625" style="9"/>
  </cols>
  <sheetData>
    <row r="2" spans="1:7" ht="15" customHeight="1" x14ac:dyDescent="0.2">
      <c r="A2" s="84" t="s">
        <v>199</v>
      </c>
      <c r="B2" s="84"/>
      <c r="C2" s="84"/>
      <c r="D2" s="84"/>
      <c r="E2" s="84"/>
      <c r="F2" s="84"/>
      <c r="G2" s="84"/>
    </row>
    <row r="3" spans="1:7" ht="15" customHeight="1" x14ac:dyDescent="0.2">
      <c r="A3" s="84" t="s">
        <v>226</v>
      </c>
      <c r="B3" s="84"/>
      <c r="C3" s="84"/>
      <c r="D3" s="84"/>
      <c r="E3" s="84"/>
      <c r="F3" s="84"/>
      <c r="G3" s="84"/>
    </row>
    <row r="4" spans="1:7" ht="15" customHeight="1" x14ac:dyDescent="0.2">
      <c r="A4" s="11"/>
      <c r="B4" s="91" t="s">
        <v>220</v>
      </c>
      <c r="C4" s="91"/>
      <c r="D4" s="91"/>
      <c r="E4" s="92" t="s">
        <v>221</v>
      </c>
      <c r="F4" s="92"/>
      <c r="G4" s="92"/>
    </row>
    <row r="5" spans="1:7" s="16" customFormat="1" ht="39.950000000000003" customHeight="1" x14ac:dyDescent="0.2">
      <c r="A5" s="57"/>
      <c r="B5" s="70" t="s">
        <v>7</v>
      </c>
      <c r="C5" s="70" t="s">
        <v>9</v>
      </c>
      <c r="D5" s="70" t="s">
        <v>201</v>
      </c>
      <c r="E5" s="70" t="s">
        <v>7</v>
      </c>
      <c r="F5" s="70" t="s">
        <v>9</v>
      </c>
      <c r="G5" s="70" t="s">
        <v>201</v>
      </c>
    </row>
    <row r="6" spans="1:7" x14ac:dyDescent="0.2">
      <c r="A6" s="43" t="s">
        <v>55</v>
      </c>
      <c r="B6" s="18"/>
      <c r="C6" s="18"/>
      <c r="D6" s="18"/>
      <c r="E6" s="9"/>
      <c r="F6" s="9"/>
      <c r="G6" s="9"/>
    </row>
    <row r="7" spans="1:7" x14ac:dyDescent="0.2">
      <c r="A7" s="17" t="s">
        <v>82</v>
      </c>
      <c r="B7" s="79">
        <v>3417.1009605999998</v>
      </c>
      <c r="C7" s="79">
        <v>79950.332303999996</v>
      </c>
      <c r="D7" s="79">
        <v>10588.584548000001</v>
      </c>
      <c r="E7" s="79">
        <v>3570.5135442000001</v>
      </c>
      <c r="F7" s="79">
        <v>84558.893981999994</v>
      </c>
      <c r="G7" s="79">
        <v>11791.059585000001</v>
      </c>
    </row>
    <row r="8" spans="1:7" x14ac:dyDescent="0.2">
      <c r="A8" s="17" t="s">
        <v>86</v>
      </c>
      <c r="B8" s="79">
        <v>694.38127899999995</v>
      </c>
      <c r="C8" s="79">
        <v>15272.312429</v>
      </c>
      <c r="D8" s="79">
        <v>1052.5408497000001</v>
      </c>
      <c r="E8" s="79">
        <v>725.46481745000006</v>
      </c>
      <c r="F8" s="79">
        <v>17681.501336000001</v>
      </c>
      <c r="G8" s="79">
        <v>1097.1046991999999</v>
      </c>
    </row>
    <row r="9" spans="1:7" x14ac:dyDescent="0.2">
      <c r="A9" s="42"/>
      <c r="B9" s="83"/>
      <c r="C9" s="83"/>
      <c r="D9" s="83"/>
      <c r="E9" s="9"/>
      <c r="F9" s="9"/>
      <c r="G9" s="9"/>
    </row>
    <row r="10" spans="1:7" x14ac:dyDescent="0.2">
      <c r="A10" s="41" t="s">
        <v>54</v>
      </c>
      <c r="B10" s="83"/>
      <c r="C10" s="83"/>
      <c r="D10" s="83"/>
      <c r="E10" s="9"/>
      <c r="F10" s="9"/>
      <c r="G10" s="9"/>
    </row>
    <row r="11" spans="1:7" x14ac:dyDescent="0.2">
      <c r="A11" s="17" t="s">
        <v>81</v>
      </c>
      <c r="B11" s="79">
        <v>2245.6031398999999</v>
      </c>
      <c r="C11" s="79">
        <v>53512.733293999998</v>
      </c>
      <c r="D11" s="79">
        <v>7219.3316951999996</v>
      </c>
      <c r="E11" s="79">
        <v>2525.3300896000001</v>
      </c>
      <c r="F11" s="79">
        <v>67985.501946000004</v>
      </c>
      <c r="G11" s="79">
        <v>8283.6521114999996</v>
      </c>
    </row>
    <row r="12" spans="1:7" x14ac:dyDescent="0.2">
      <c r="A12" s="17" t="s">
        <v>87</v>
      </c>
      <c r="B12" s="79">
        <v>386.20684740000002</v>
      </c>
      <c r="C12" s="79">
        <v>7611.6623083000004</v>
      </c>
      <c r="D12" s="79">
        <v>552.46770145999994</v>
      </c>
      <c r="E12" s="79">
        <v>466.80743446999998</v>
      </c>
      <c r="F12" s="79">
        <v>10470.249377</v>
      </c>
      <c r="G12" s="79">
        <v>735.66760124999996</v>
      </c>
    </row>
    <row r="13" spans="1:7" x14ac:dyDescent="0.2">
      <c r="A13" s="17"/>
      <c r="B13" s="83"/>
      <c r="C13" s="83"/>
      <c r="D13" s="83"/>
      <c r="E13" s="18"/>
      <c r="F13" s="18"/>
      <c r="G13" s="18"/>
    </row>
    <row r="14" spans="1:7" x14ac:dyDescent="0.2">
      <c r="A14" s="41" t="s">
        <v>53</v>
      </c>
      <c r="B14" s="83"/>
      <c r="C14" s="83"/>
      <c r="D14" s="83"/>
      <c r="E14" s="18"/>
      <c r="F14" s="18"/>
      <c r="G14" s="18"/>
    </row>
    <row r="15" spans="1:7" x14ac:dyDescent="0.2">
      <c r="A15" s="17" t="s">
        <v>211</v>
      </c>
      <c r="B15" s="79">
        <v>1641.6895514</v>
      </c>
      <c r="C15" s="79">
        <v>33988.819282999997</v>
      </c>
      <c r="D15" s="79">
        <v>4325.5056163999998</v>
      </c>
      <c r="E15" s="79">
        <v>1666.0878631999999</v>
      </c>
      <c r="F15" s="79">
        <v>35813.104218</v>
      </c>
      <c r="G15" s="79">
        <v>4088.6318649999998</v>
      </c>
    </row>
    <row r="16" spans="1:7" x14ac:dyDescent="0.2">
      <c r="A16" s="17" t="s">
        <v>88</v>
      </c>
      <c r="B16" s="79">
        <v>874.41243020000002</v>
      </c>
      <c r="C16" s="79">
        <v>17524.788857</v>
      </c>
      <c r="D16" s="79">
        <v>1909.560058</v>
      </c>
      <c r="E16" s="79">
        <v>942.57419866999999</v>
      </c>
      <c r="F16" s="79">
        <v>16516.295986000001</v>
      </c>
      <c r="G16" s="79">
        <v>1945.8422596</v>
      </c>
    </row>
    <row r="17" spans="1:7" x14ac:dyDescent="0.2">
      <c r="A17" s="17"/>
      <c r="B17" s="83"/>
      <c r="C17" s="83"/>
      <c r="D17" s="83"/>
      <c r="E17" s="18"/>
      <c r="F17" s="18"/>
      <c r="G17" s="18"/>
    </row>
    <row r="18" spans="1:7" x14ac:dyDescent="0.2">
      <c r="A18" s="41" t="s">
        <v>52</v>
      </c>
      <c r="B18" s="83"/>
      <c r="C18" s="83"/>
      <c r="D18" s="83"/>
      <c r="E18" s="18"/>
      <c r="F18" s="18"/>
      <c r="G18" s="18"/>
    </row>
    <row r="19" spans="1:7" x14ac:dyDescent="0.2">
      <c r="A19" s="17" t="s">
        <v>78</v>
      </c>
      <c r="B19" s="79">
        <v>418.33554329999998</v>
      </c>
      <c r="C19" s="79">
        <v>12160.292749</v>
      </c>
      <c r="D19" s="79">
        <v>1116.6663638</v>
      </c>
      <c r="E19" s="79">
        <v>401.05005394</v>
      </c>
      <c r="F19" s="79">
        <v>11638.917065</v>
      </c>
      <c r="G19" s="79">
        <v>1279.4056082</v>
      </c>
    </row>
    <row r="20" spans="1:7" x14ac:dyDescent="0.2">
      <c r="A20" s="17" t="s">
        <v>89</v>
      </c>
      <c r="B20" s="79">
        <v>135.26771719999999</v>
      </c>
      <c r="C20" s="79">
        <v>2155.4057590000002</v>
      </c>
      <c r="D20" s="79">
        <v>181.26554131</v>
      </c>
      <c r="E20" s="79">
        <v>126.46186917999999</v>
      </c>
      <c r="F20" s="79">
        <v>2748.0199011999998</v>
      </c>
      <c r="G20" s="79">
        <v>213.85659906000001</v>
      </c>
    </row>
    <row r="21" spans="1:7" x14ac:dyDescent="0.2">
      <c r="A21" s="17"/>
      <c r="B21" s="83"/>
      <c r="C21" s="83"/>
      <c r="D21" s="83"/>
      <c r="E21" s="18"/>
      <c r="F21" s="18"/>
      <c r="G21" s="18"/>
    </row>
    <row r="22" spans="1:7" x14ac:dyDescent="0.2">
      <c r="A22" s="41" t="s">
        <v>51</v>
      </c>
      <c r="B22" s="83"/>
      <c r="C22" s="83"/>
      <c r="D22" s="83"/>
      <c r="E22" s="18"/>
      <c r="F22" s="18"/>
      <c r="G22" s="18"/>
    </row>
    <row r="23" spans="1:7" x14ac:dyDescent="0.2">
      <c r="A23" s="17" t="s">
        <v>90</v>
      </c>
      <c r="B23" s="79">
        <v>759.47527730000002</v>
      </c>
      <c r="C23" s="79">
        <v>24291.000792999999</v>
      </c>
      <c r="D23" s="79">
        <v>2090.673014</v>
      </c>
      <c r="E23" s="79">
        <v>853.80855951000001</v>
      </c>
      <c r="F23" s="79">
        <v>29118.926401000001</v>
      </c>
      <c r="G23" s="79">
        <v>2612.7140969000002</v>
      </c>
    </row>
    <row r="24" spans="1:7" x14ac:dyDescent="0.2">
      <c r="A24" s="17" t="s">
        <v>91</v>
      </c>
      <c r="B24" s="79">
        <v>202.9588353</v>
      </c>
      <c r="C24" s="79">
        <v>6162.3148922999999</v>
      </c>
      <c r="D24" s="79">
        <v>382.14691492999998</v>
      </c>
      <c r="E24" s="79">
        <v>225.20915457000001</v>
      </c>
      <c r="F24" s="79">
        <v>5644.7564794999998</v>
      </c>
      <c r="G24" s="79">
        <v>334.05849387000001</v>
      </c>
    </row>
    <row r="25" spans="1:7" x14ac:dyDescent="0.2">
      <c r="A25" s="17"/>
      <c r="B25" s="83"/>
      <c r="C25" s="83"/>
      <c r="D25" s="83"/>
      <c r="E25" s="18"/>
      <c r="F25" s="18"/>
      <c r="G25" s="18"/>
    </row>
    <row r="26" spans="1:7" x14ac:dyDescent="0.2">
      <c r="A26" s="41" t="s">
        <v>50</v>
      </c>
      <c r="B26" s="83"/>
      <c r="C26" s="83"/>
      <c r="D26" s="83"/>
      <c r="E26" s="18"/>
      <c r="F26" s="18"/>
      <c r="G26" s="18"/>
    </row>
    <row r="27" spans="1:7" x14ac:dyDescent="0.2">
      <c r="A27" s="17" t="s">
        <v>92</v>
      </c>
      <c r="B27" s="79">
        <v>196.69795780000001</v>
      </c>
      <c r="C27" s="79">
        <v>1990.5740006999999</v>
      </c>
      <c r="D27" s="79">
        <v>277.18741714999999</v>
      </c>
      <c r="E27" s="79">
        <v>212.92612750999999</v>
      </c>
      <c r="F27" s="79">
        <v>2322.4857176</v>
      </c>
      <c r="G27" s="79">
        <v>367.69083344000001</v>
      </c>
    </row>
    <row r="28" spans="1:7" x14ac:dyDescent="0.2">
      <c r="A28" s="17" t="s">
        <v>93</v>
      </c>
      <c r="B28" s="79">
        <v>107.5029212</v>
      </c>
      <c r="C28" s="79">
        <v>2276.8945266000001</v>
      </c>
      <c r="D28" s="79">
        <v>167.76693617999999</v>
      </c>
      <c r="E28" s="79">
        <v>128.06792873000001</v>
      </c>
      <c r="F28" s="79">
        <v>1993.1889573999999</v>
      </c>
      <c r="G28" s="79">
        <v>189.39363288999999</v>
      </c>
    </row>
    <row r="29" spans="1:7" x14ac:dyDescent="0.2">
      <c r="A29" s="17"/>
      <c r="B29" s="83"/>
      <c r="C29" s="83"/>
      <c r="D29" s="83"/>
      <c r="E29" s="18"/>
      <c r="F29" s="18"/>
      <c r="G29" s="18"/>
    </row>
    <row r="30" spans="1:7" x14ac:dyDescent="0.2">
      <c r="A30" s="41" t="s">
        <v>49</v>
      </c>
      <c r="B30" s="83"/>
      <c r="C30" s="83"/>
      <c r="D30" s="83"/>
      <c r="E30" s="18"/>
      <c r="F30" s="18"/>
      <c r="G30" s="18"/>
    </row>
    <row r="31" spans="1:7" x14ac:dyDescent="0.2">
      <c r="A31" s="17" t="s">
        <v>74</v>
      </c>
      <c r="B31" s="79">
        <v>102.1498351</v>
      </c>
      <c r="C31" s="79">
        <v>3147.4374831</v>
      </c>
      <c r="D31" s="79">
        <v>184.60247852000001</v>
      </c>
      <c r="E31" s="79">
        <v>120.64739436000001</v>
      </c>
      <c r="F31" s="79">
        <v>3150.2756433</v>
      </c>
      <c r="G31" s="79">
        <v>210.77232853000001</v>
      </c>
    </row>
    <row r="32" spans="1:7" x14ac:dyDescent="0.2">
      <c r="A32" s="17" t="s">
        <v>94</v>
      </c>
      <c r="B32" s="79">
        <v>131.04457300000001</v>
      </c>
      <c r="C32" s="79">
        <v>1396.8004522000001</v>
      </c>
      <c r="D32" s="79">
        <v>245.24665662999999</v>
      </c>
      <c r="E32" s="79">
        <v>133.98176075000001</v>
      </c>
      <c r="F32" s="79">
        <v>1109.297836</v>
      </c>
      <c r="G32" s="79">
        <v>235.35484808000001</v>
      </c>
    </row>
    <row r="33" spans="1:10" x14ac:dyDescent="0.2">
      <c r="A33" s="17"/>
      <c r="B33" s="83"/>
      <c r="C33" s="83"/>
      <c r="D33" s="83"/>
      <c r="E33" s="18"/>
      <c r="F33" s="18"/>
      <c r="G33" s="18"/>
    </row>
    <row r="34" spans="1:10" x14ac:dyDescent="0.2">
      <c r="A34" s="41" t="s">
        <v>47</v>
      </c>
      <c r="B34" s="83"/>
      <c r="C34" s="83"/>
      <c r="D34" s="83"/>
      <c r="E34" s="18"/>
      <c r="F34" s="18"/>
      <c r="G34" s="18"/>
    </row>
    <row r="35" spans="1:10" x14ac:dyDescent="0.2">
      <c r="A35" s="38" t="s">
        <v>76</v>
      </c>
      <c r="B35" s="38">
        <v>190.30147239999999</v>
      </c>
      <c r="C35" s="38">
        <v>4747.7402804000003</v>
      </c>
      <c r="D35" s="38">
        <v>561.44637471999999</v>
      </c>
      <c r="E35" s="38">
        <v>214.39646074999999</v>
      </c>
      <c r="F35" s="38">
        <v>4930.4663756</v>
      </c>
      <c r="G35" s="38">
        <v>559.34859090999998</v>
      </c>
    </row>
    <row r="36" spans="1:10" x14ac:dyDescent="0.2">
      <c r="A36" s="17"/>
      <c r="B36" s="18"/>
      <c r="C36" s="18"/>
      <c r="D36" s="18"/>
      <c r="E36" s="18"/>
      <c r="F36" s="18"/>
      <c r="G36" s="18"/>
    </row>
    <row r="37" spans="1:10" s="26" customFormat="1" ht="10.5" x14ac:dyDescent="0.15">
      <c r="A37" s="36" t="s">
        <v>95</v>
      </c>
      <c r="B37" s="35"/>
      <c r="C37" s="35"/>
      <c r="D37" s="35"/>
      <c r="E37" s="35"/>
      <c r="F37" s="35"/>
      <c r="G37" s="35"/>
    </row>
    <row r="39" spans="1:10" x14ac:dyDescent="0.2">
      <c r="A39" s="86" t="s">
        <v>40</v>
      </c>
      <c r="B39" s="86"/>
      <c r="C39" s="86"/>
      <c r="D39" s="86"/>
      <c r="E39" s="86"/>
      <c r="F39" s="86"/>
      <c r="G39" s="86"/>
      <c r="H39" s="86"/>
      <c r="I39" s="86"/>
      <c r="J39" s="86"/>
    </row>
    <row r="41" spans="1:10" ht="15" x14ac:dyDescent="0.25">
      <c r="A41" s="49" t="s">
        <v>192</v>
      </c>
    </row>
  </sheetData>
  <mergeCells count="5">
    <mergeCell ref="A2:G2"/>
    <mergeCell ref="A3:G3"/>
    <mergeCell ref="B4:D4"/>
    <mergeCell ref="E4:G4"/>
    <mergeCell ref="A39:J39"/>
  </mergeCells>
  <hyperlinks>
    <hyperlink ref="A41" location="Content!A1" display="Content" xr:uid="{BD991E3C-A7C9-41C9-BDC9-6476088BCA9C}"/>
  </hyperlinks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B97A8-4980-4965-B128-547842EC27E5}">
  <sheetPr codeName="Sheet16"/>
  <dimension ref="A1:J34"/>
  <sheetViews>
    <sheetView showGridLines="0" workbookViewId="0"/>
  </sheetViews>
  <sheetFormatPr defaultRowHeight="15" x14ac:dyDescent="0.25"/>
  <cols>
    <col min="1" max="1" width="4.7109375" customWidth="1"/>
    <col min="2" max="2" width="28.28515625" customWidth="1"/>
    <col min="3" max="3" width="10.5703125" customWidth="1"/>
    <col min="4" max="4" width="13.42578125" customWidth="1"/>
    <col min="5" max="5" width="16.42578125" customWidth="1"/>
    <col min="6" max="6" width="11.42578125" customWidth="1"/>
    <col min="7" max="7" width="13.7109375" customWidth="1"/>
    <col min="8" max="8" width="15.7109375" customWidth="1"/>
  </cols>
  <sheetData>
    <row r="1" spans="1:8" s="9" customFormat="1" ht="14.25" x14ac:dyDescent="0.2">
      <c r="B1" s="7"/>
      <c r="C1" s="7"/>
      <c r="D1" s="7"/>
      <c r="E1" s="8"/>
    </row>
    <row r="2" spans="1:8" s="9" customFormat="1" ht="15" customHeight="1" x14ac:dyDescent="0.2">
      <c r="A2" s="84" t="s">
        <v>202</v>
      </c>
      <c r="B2" s="84"/>
      <c r="C2" s="84"/>
      <c r="D2" s="84"/>
      <c r="E2" s="84"/>
      <c r="F2" s="84"/>
      <c r="G2" s="84"/>
      <c r="H2" s="84"/>
    </row>
    <row r="3" spans="1:8" s="9" customFormat="1" ht="15" customHeight="1" x14ac:dyDescent="0.2">
      <c r="A3" s="84" t="s">
        <v>224</v>
      </c>
      <c r="B3" s="87"/>
      <c r="C3" s="87"/>
      <c r="D3" s="87"/>
      <c r="E3" s="87"/>
    </row>
    <row r="4" spans="1:8" s="9" customFormat="1" ht="15" customHeight="1" x14ac:dyDescent="0.2">
      <c r="A4" s="94"/>
      <c r="B4" s="94"/>
      <c r="C4" s="92" t="s">
        <v>220</v>
      </c>
      <c r="D4" s="92"/>
      <c r="E4" s="92"/>
      <c r="F4" s="92" t="s">
        <v>221</v>
      </c>
      <c r="G4" s="92"/>
      <c r="H4" s="92"/>
    </row>
    <row r="5" spans="1:8" s="9" customFormat="1" ht="39.950000000000003" customHeight="1" x14ac:dyDescent="0.2">
      <c r="A5" s="93" t="s">
        <v>83</v>
      </c>
      <c r="B5" s="93"/>
      <c r="C5" s="70" t="s">
        <v>7</v>
      </c>
      <c r="D5" s="70" t="s">
        <v>9</v>
      </c>
      <c r="E5" s="70" t="s">
        <v>201</v>
      </c>
      <c r="F5" s="70" t="s">
        <v>7</v>
      </c>
      <c r="G5" s="70" t="s">
        <v>9</v>
      </c>
      <c r="H5" s="70" t="s">
        <v>201</v>
      </c>
    </row>
    <row r="6" spans="1:8" s="9" customFormat="1" ht="14.25" x14ac:dyDescent="0.2">
      <c r="A6" s="45">
        <v>1</v>
      </c>
      <c r="B6" s="17" t="s">
        <v>82</v>
      </c>
      <c r="C6" s="20">
        <v>3417.1010000000001</v>
      </c>
      <c r="D6" s="20">
        <v>79950.331999999995</v>
      </c>
      <c r="E6" s="20">
        <v>10588.584999999999</v>
      </c>
      <c r="F6" s="20">
        <v>3570.5135</v>
      </c>
      <c r="G6" s="20">
        <v>84558.894</v>
      </c>
      <c r="H6" s="20">
        <v>11791.06</v>
      </c>
    </row>
    <row r="7" spans="1:8" s="9" customFormat="1" ht="14.25" x14ac:dyDescent="0.2">
      <c r="A7" s="45">
        <v>2</v>
      </c>
      <c r="B7" s="17" t="s">
        <v>81</v>
      </c>
      <c r="C7" s="20">
        <v>2245.6030999999998</v>
      </c>
      <c r="D7" s="20">
        <v>53512.733</v>
      </c>
      <c r="E7" s="20">
        <v>7219.3316999999997</v>
      </c>
      <c r="F7" s="20">
        <v>2525.3301000000001</v>
      </c>
      <c r="G7" s="20">
        <v>67985.501999999993</v>
      </c>
      <c r="H7" s="20">
        <v>8283.6520999999993</v>
      </c>
    </row>
    <row r="8" spans="1:8" s="9" customFormat="1" ht="14.25" x14ac:dyDescent="0.2">
      <c r="A8" s="45">
        <v>3</v>
      </c>
      <c r="B8" s="17" t="s">
        <v>114</v>
      </c>
      <c r="C8" s="20">
        <v>759.47528</v>
      </c>
      <c r="D8" s="20">
        <v>24291.001</v>
      </c>
      <c r="E8" s="20">
        <v>2090.6729999999998</v>
      </c>
      <c r="F8" s="20">
        <v>853.80856000000006</v>
      </c>
      <c r="G8" s="20">
        <v>29118.925999999999</v>
      </c>
      <c r="H8" s="20">
        <v>2612.7141000000001</v>
      </c>
    </row>
    <row r="9" spans="1:8" s="9" customFormat="1" ht="14.25" x14ac:dyDescent="0.2">
      <c r="A9" s="45">
        <v>4</v>
      </c>
      <c r="B9" s="17" t="s">
        <v>80</v>
      </c>
      <c r="C9" s="20">
        <v>1225.4835</v>
      </c>
      <c r="D9" s="20">
        <v>25717.746999999999</v>
      </c>
      <c r="E9" s="20">
        <v>3181.3479000000002</v>
      </c>
      <c r="F9" s="20">
        <v>1283.9721</v>
      </c>
      <c r="G9" s="20">
        <v>27043.141</v>
      </c>
      <c r="H9" s="20">
        <v>2850.1356000000001</v>
      </c>
    </row>
    <row r="10" spans="1:8" s="9" customFormat="1" ht="14.25" x14ac:dyDescent="0.2">
      <c r="A10" s="45">
        <v>5</v>
      </c>
      <c r="B10" s="17" t="s">
        <v>78</v>
      </c>
      <c r="C10" s="20">
        <v>418.33553999999998</v>
      </c>
      <c r="D10" s="20">
        <v>12160.293</v>
      </c>
      <c r="E10" s="20">
        <v>1116.6664000000001</v>
      </c>
      <c r="F10" s="20">
        <v>401.05005</v>
      </c>
      <c r="G10" s="20">
        <v>11638.916999999999</v>
      </c>
      <c r="H10" s="20">
        <v>1279.4056</v>
      </c>
    </row>
    <row r="11" spans="1:8" s="9" customFormat="1" ht="14.25" x14ac:dyDescent="0.2">
      <c r="A11" s="45">
        <v>6</v>
      </c>
      <c r="B11" s="17" t="s">
        <v>79</v>
      </c>
      <c r="C11" s="20">
        <v>651.29606000000001</v>
      </c>
      <c r="D11" s="20">
        <v>8271.0720000000001</v>
      </c>
      <c r="E11" s="20">
        <v>1144.1577</v>
      </c>
      <c r="F11" s="20">
        <v>633.80877999999996</v>
      </c>
      <c r="G11" s="20">
        <v>8769.9627999999993</v>
      </c>
      <c r="H11" s="20">
        <v>1238.4963</v>
      </c>
    </row>
    <row r="12" spans="1:8" s="9" customFormat="1" ht="14.25" x14ac:dyDescent="0.2">
      <c r="A12" s="45">
        <v>7</v>
      </c>
      <c r="B12" s="17" t="s">
        <v>77</v>
      </c>
      <c r="C12" s="20">
        <v>491.43795</v>
      </c>
      <c r="D12" s="20">
        <v>5359.4553999999998</v>
      </c>
      <c r="E12" s="20">
        <v>956.11369000000002</v>
      </c>
      <c r="F12" s="20">
        <v>557.12858000000006</v>
      </c>
      <c r="G12" s="20">
        <v>5053.8265000000001</v>
      </c>
      <c r="H12" s="20">
        <v>988.14791000000002</v>
      </c>
    </row>
    <row r="13" spans="1:8" s="9" customFormat="1" ht="14.45" customHeight="1" x14ac:dyDescent="0.2">
      <c r="A13" s="45">
        <v>8</v>
      </c>
      <c r="B13" s="17" t="s">
        <v>76</v>
      </c>
      <c r="C13" s="20">
        <v>190.30146999999999</v>
      </c>
      <c r="D13" s="20">
        <v>4747.7403000000004</v>
      </c>
      <c r="E13" s="20">
        <v>561.44637</v>
      </c>
      <c r="F13" s="20">
        <v>214.39645999999999</v>
      </c>
      <c r="G13" s="20">
        <v>4930.4664000000002</v>
      </c>
      <c r="H13" s="20">
        <v>559.34858999999994</v>
      </c>
    </row>
    <row r="14" spans="1:8" x14ac:dyDescent="0.25">
      <c r="A14" s="45">
        <v>9</v>
      </c>
      <c r="B14" s="17" t="s">
        <v>75</v>
      </c>
      <c r="C14" s="20">
        <v>275.38934999999998</v>
      </c>
      <c r="D14" s="20">
        <v>3916.4369999999999</v>
      </c>
      <c r="E14" s="20">
        <v>260.36925000000002</v>
      </c>
      <c r="F14" s="20">
        <v>301.67104</v>
      </c>
      <c r="G14" s="20">
        <v>4389.2356</v>
      </c>
      <c r="H14" s="20">
        <v>309.20879000000002</v>
      </c>
    </row>
    <row r="15" spans="1:8" x14ac:dyDescent="0.25">
      <c r="A15" s="45">
        <v>10</v>
      </c>
      <c r="B15" s="17" t="s">
        <v>73</v>
      </c>
      <c r="C15" s="20">
        <v>311.10903000000002</v>
      </c>
      <c r="D15" s="20">
        <v>5034.0075999999999</v>
      </c>
      <c r="E15" s="20">
        <v>375.54253</v>
      </c>
      <c r="F15" s="20">
        <v>317.98950000000002</v>
      </c>
      <c r="G15" s="20">
        <v>3476.0729000000001</v>
      </c>
      <c r="H15" s="20">
        <v>337.41593999999998</v>
      </c>
    </row>
    <row r="16" spans="1:8" x14ac:dyDescent="0.25">
      <c r="A16" s="45">
        <v>11</v>
      </c>
      <c r="B16" s="17" t="s">
        <v>74</v>
      </c>
      <c r="C16" s="20">
        <v>102.14984</v>
      </c>
      <c r="D16" s="20">
        <v>3147.4375</v>
      </c>
      <c r="E16" s="20">
        <v>184.60248000000001</v>
      </c>
      <c r="F16" s="20">
        <v>120.64739</v>
      </c>
      <c r="G16" s="20">
        <v>3150.2755999999999</v>
      </c>
      <c r="H16" s="20">
        <v>210.77233000000001</v>
      </c>
    </row>
    <row r="17" spans="1:10" x14ac:dyDescent="0.25">
      <c r="A17" s="45">
        <v>12</v>
      </c>
      <c r="B17" s="17" t="s">
        <v>72</v>
      </c>
      <c r="C17" s="20">
        <v>156.75266999999999</v>
      </c>
      <c r="D17" s="20">
        <v>2830.6869000000002</v>
      </c>
      <c r="E17" s="20">
        <v>216.82719</v>
      </c>
      <c r="F17" s="20">
        <v>163.93087</v>
      </c>
      <c r="G17" s="20">
        <v>3048.8229000000001</v>
      </c>
      <c r="H17" s="20">
        <v>210.3698</v>
      </c>
    </row>
    <row r="18" spans="1:10" x14ac:dyDescent="0.25">
      <c r="A18" s="45">
        <v>13</v>
      </c>
      <c r="B18" s="17" t="s">
        <v>68</v>
      </c>
      <c r="C18" s="20">
        <v>140.15416999999999</v>
      </c>
      <c r="D18" s="20">
        <v>2595.2514000000001</v>
      </c>
      <c r="E18" s="20">
        <v>228.46923000000001</v>
      </c>
      <c r="F18" s="20">
        <v>151.43525</v>
      </c>
      <c r="G18" s="20">
        <v>2645.7815000000001</v>
      </c>
      <c r="H18" s="20">
        <v>200.4803</v>
      </c>
    </row>
    <row r="19" spans="1:10" x14ac:dyDescent="0.25">
      <c r="A19" s="45">
        <v>14</v>
      </c>
      <c r="B19" s="17" t="s">
        <v>69</v>
      </c>
      <c r="C19" s="20">
        <v>196.69795999999999</v>
      </c>
      <c r="D19" s="20">
        <v>1990.5740000000001</v>
      </c>
      <c r="E19" s="20">
        <v>277.18741999999997</v>
      </c>
      <c r="F19" s="20">
        <v>212.92613</v>
      </c>
      <c r="G19" s="20">
        <v>2322.4857000000002</v>
      </c>
      <c r="H19" s="20">
        <v>367.69083000000001</v>
      </c>
    </row>
    <row r="20" spans="1:10" x14ac:dyDescent="0.25">
      <c r="A20" s="45">
        <v>15</v>
      </c>
      <c r="B20" s="17" t="s">
        <v>115</v>
      </c>
      <c r="C20" s="20">
        <v>54.712336000000001</v>
      </c>
      <c r="D20" s="20">
        <v>2178.2543999999998</v>
      </c>
      <c r="E20" s="20">
        <v>115.17465</v>
      </c>
      <c r="F20" s="20">
        <v>46.582867</v>
      </c>
      <c r="G20" s="20">
        <v>2159.5201000000002</v>
      </c>
      <c r="H20" s="20">
        <v>119.01938</v>
      </c>
    </row>
    <row r="21" spans="1:10" x14ac:dyDescent="0.25">
      <c r="A21" s="45">
        <v>16</v>
      </c>
      <c r="B21" s="17" t="s">
        <v>70</v>
      </c>
      <c r="C21" s="20">
        <v>124.30712</v>
      </c>
      <c r="D21" s="20">
        <v>2593.2782999999999</v>
      </c>
      <c r="E21" s="20">
        <v>179.98444000000001</v>
      </c>
      <c r="F21" s="20">
        <v>129.83643000000001</v>
      </c>
      <c r="G21" s="20">
        <v>2115.2883999999999</v>
      </c>
      <c r="H21" s="20">
        <v>140.24731</v>
      </c>
    </row>
    <row r="22" spans="1:10" x14ac:dyDescent="0.25">
      <c r="A22" s="45">
        <v>17</v>
      </c>
      <c r="B22" s="17" t="s">
        <v>233</v>
      </c>
      <c r="C22" s="20">
        <v>54.266827999999997</v>
      </c>
      <c r="D22" s="20">
        <v>1052.2838999999999</v>
      </c>
      <c r="E22" s="20">
        <v>60.597672000000003</v>
      </c>
      <c r="F22" s="20">
        <v>80.068881000000005</v>
      </c>
      <c r="G22" s="20">
        <v>1775.8034</v>
      </c>
      <c r="H22" s="20">
        <v>159.23182</v>
      </c>
    </row>
    <row r="23" spans="1:10" x14ac:dyDescent="0.25">
      <c r="A23" s="45">
        <v>18</v>
      </c>
      <c r="B23" s="17" t="s">
        <v>217</v>
      </c>
      <c r="C23" s="20">
        <v>22.819882</v>
      </c>
      <c r="D23" s="20">
        <v>1090.3104000000001</v>
      </c>
      <c r="E23" s="20">
        <v>36.131165000000003</v>
      </c>
      <c r="F23" s="20">
        <v>25.903744</v>
      </c>
      <c r="G23" s="20">
        <v>1677.5661</v>
      </c>
      <c r="H23" s="20">
        <v>87.232832999999999</v>
      </c>
    </row>
    <row r="24" spans="1:10" x14ac:dyDescent="0.25">
      <c r="A24" s="45">
        <v>19</v>
      </c>
      <c r="B24" s="17" t="s">
        <v>71</v>
      </c>
      <c r="C24" s="20">
        <v>38.839415000000002</v>
      </c>
      <c r="D24" s="20">
        <v>1586.9341999999999</v>
      </c>
      <c r="E24" s="20">
        <v>86.723429999999993</v>
      </c>
      <c r="F24" s="20">
        <v>42.998193000000001</v>
      </c>
      <c r="G24" s="20">
        <v>1534.7639999999999</v>
      </c>
      <c r="H24" s="20">
        <v>71.454087000000001</v>
      </c>
    </row>
    <row r="25" spans="1:10" x14ac:dyDescent="0.25">
      <c r="A25" s="45">
        <v>20</v>
      </c>
      <c r="B25" s="17" t="s">
        <v>116</v>
      </c>
      <c r="C25" s="20">
        <v>34.837076000000003</v>
      </c>
      <c r="D25" s="20">
        <v>1279.3406</v>
      </c>
      <c r="E25" s="20">
        <v>45.513244</v>
      </c>
      <c r="F25" s="20">
        <v>43.745466</v>
      </c>
      <c r="G25" s="20">
        <v>1533.9715000000001</v>
      </c>
      <c r="H25" s="20">
        <v>58.895605000000003</v>
      </c>
    </row>
    <row r="26" spans="1:10" x14ac:dyDescent="0.25">
      <c r="A26" s="45"/>
      <c r="B26" s="17" t="s">
        <v>67</v>
      </c>
      <c r="C26" s="20">
        <v>2116.9755</v>
      </c>
      <c r="D26" s="20">
        <v>23366.002</v>
      </c>
      <c r="E26" s="20">
        <v>1929.5482</v>
      </c>
      <c r="F26" s="20">
        <v>2279.5682000000002</v>
      </c>
      <c r="G26" s="20">
        <v>27511.806</v>
      </c>
      <c r="H26" s="20">
        <v>2069.5744</v>
      </c>
    </row>
    <row r="27" spans="1:10" x14ac:dyDescent="0.25">
      <c r="A27" s="40"/>
      <c r="B27" s="37" t="s">
        <v>218</v>
      </c>
      <c r="C27" s="23">
        <v>7178.4817553000003</v>
      </c>
      <c r="D27" s="23">
        <v>266671.17275999999</v>
      </c>
      <c r="E27" s="23">
        <v>30870.362066999998</v>
      </c>
      <c r="F27" s="23">
        <v>7680.5479745000002</v>
      </c>
      <c r="G27" s="23">
        <v>296441.19386</v>
      </c>
      <c r="H27" s="23">
        <v>33943.503865999999</v>
      </c>
    </row>
    <row r="28" spans="1:10" x14ac:dyDescent="0.25">
      <c r="B28" s="68"/>
      <c r="C28" s="71"/>
      <c r="D28" s="71"/>
      <c r="E28" s="71"/>
      <c r="F28" s="71"/>
      <c r="G28" s="71"/>
      <c r="H28" s="71"/>
    </row>
    <row r="29" spans="1:10" s="39" customFormat="1" ht="14.45" customHeight="1" x14ac:dyDescent="0.2">
      <c r="A29" s="36" t="s">
        <v>97</v>
      </c>
      <c r="B29" s="27"/>
      <c r="C29" s="27"/>
      <c r="D29" s="27"/>
      <c r="E29" s="27"/>
      <c r="F29" s="27"/>
      <c r="G29" s="27"/>
      <c r="H29" s="27"/>
    </row>
    <row r="30" spans="1:10" s="39" customFormat="1" ht="14.45" customHeight="1" x14ac:dyDescent="0.2">
      <c r="A30" s="36" t="s">
        <v>213</v>
      </c>
      <c r="B30" s="27"/>
      <c r="C30" s="27"/>
      <c r="D30" s="27"/>
      <c r="E30" s="27"/>
      <c r="F30" s="27"/>
      <c r="G30" s="27"/>
      <c r="H30" s="27"/>
    </row>
    <row r="32" spans="1:10" x14ac:dyDescent="0.25">
      <c r="A32" s="86" t="s">
        <v>40</v>
      </c>
      <c r="B32" s="86"/>
      <c r="C32" s="86"/>
      <c r="D32" s="86"/>
      <c r="E32" s="86"/>
      <c r="F32" s="86"/>
      <c r="G32" s="86"/>
      <c r="H32" s="86"/>
      <c r="I32" s="86"/>
      <c r="J32" s="86"/>
    </row>
    <row r="34" spans="1:1" x14ac:dyDescent="0.25">
      <c r="A34" s="49" t="s">
        <v>192</v>
      </c>
    </row>
  </sheetData>
  <mergeCells count="7">
    <mergeCell ref="A32:J32"/>
    <mergeCell ref="A2:H2"/>
    <mergeCell ref="A5:B5"/>
    <mergeCell ref="A3:E3"/>
    <mergeCell ref="C4:E4"/>
    <mergeCell ref="F4:H4"/>
    <mergeCell ref="A4:B4"/>
  </mergeCells>
  <hyperlinks>
    <hyperlink ref="A34" location="Content!A1" display="Content" xr:uid="{D143EDD3-3A46-4657-AFAA-C311F2F45949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D4233-C488-426E-93C4-2D1F074ACD5F}">
  <sheetPr>
    <pageSetUpPr autoPageBreaks="0"/>
  </sheetPr>
  <dimension ref="A2:J21"/>
  <sheetViews>
    <sheetView showGridLines="0" workbookViewId="0"/>
  </sheetViews>
  <sheetFormatPr defaultColWidth="9.140625" defaultRowHeight="14.25" x14ac:dyDescent="0.2"/>
  <cols>
    <col min="1" max="1" width="28.85546875" style="9" customWidth="1"/>
    <col min="2" max="2" width="13.28515625" style="7" customWidth="1"/>
    <col min="3" max="3" width="12" style="7" customWidth="1"/>
    <col min="4" max="4" width="11.140625" style="7" customWidth="1"/>
    <col min="5" max="5" width="10.42578125" style="9" customWidth="1"/>
    <col min="6" max="6" width="10.85546875" style="9" customWidth="1"/>
    <col min="7" max="7" width="9.42578125" style="9" customWidth="1"/>
    <col min="8" max="8" width="12.85546875" style="9" customWidth="1"/>
    <col min="9" max="16384" width="9.140625" style="9"/>
  </cols>
  <sheetData>
    <row r="2" spans="1:7" ht="15" customHeight="1" x14ac:dyDescent="0.2">
      <c r="A2" s="33" t="s">
        <v>215</v>
      </c>
      <c r="B2" s="32"/>
      <c r="C2" s="32"/>
      <c r="D2" s="32"/>
    </row>
    <row r="3" spans="1:7" ht="15" customHeight="1" x14ac:dyDescent="0.2">
      <c r="A3" s="84" t="s">
        <v>221</v>
      </c>
      <c r="B3" s="87"/>
      <c r="C3" s="87"/>
      <c r="D3" s="87"/>
    </row>
    <row r="4" spans="1:7" ht="39.950000000000003" customHeight="1" x14ac:dyDescent="0.2">
      <c r="A4" s="46" t="s">
        <v>214</v>
      </c>
      <c r="B4" s="34" t="s">
        <v>46</v>
      </c>
      <c r="C4" s="34" t="s">
        <v>45</v>
      </c>
      <c r="D4" s="34" t="s">
        <v>44</v>
      </c>
      <c r="E4" s="34" t="s">
        <v>42</v>
      </c>
      <c r="F4" s="34" t="s">
        <v>207</v>
      </c>
      <c r="G4" s="34" t="s">
        <v>39</v>
      </c>
    </row>
    <row r="5" spans="1:7" x14ac:dyDescent="0.2">
      <c r="A5" s="19" t="s">
        <v>108</v>
      </c>
      <c r="B5" s="18">
        <v>5148.2299999999996</v>
      </c>
      <c r="C5" s="18">
        <v>4422.57</v>
      </c>
      <c r="D5" s="18">
        <v>1494.48</v>
      </c>
      <c r="E5" s="18">
        <v>883.98</v>
      </c>
      <c r="F5" s="18">
        <v>941.48</v>
      </c>
      <c r="G5" s="18">
        <v>12890.74</v>
      </c>
    </row>
    <row r="6" spans="1:7" x14ac:dyDescent="0.2">
      <c r="A6" s="19" t="s">
        <v>109</v>
      </c>
      <c r="B6" s="18">
        <v>3006.9</v>
      </c>
      <c r="C6" s="18">
        <v>278.93</v>
      </c>
      <c r="D6" s="18">
        <v>266.07</v>
      </c>
      <c r="E6" s="18">
        <v>141.18</v>
      </c>
      <c r="F6" s="18">
        <v>89.19</v>
      </c>
      <c r="G6" s="18">
        <v>3782.27</v>
      </c>
    </row>
    <row r="7" spans="1:7" x14ac:dyDescent="0.2">
      <c r="A7" s="19" t="s">
        <v>110</v>
      </c>
      <c r="B7" s="18">
        <v>1050.74</v>
      </c>
      <c r="C7" s="18">
        <v>445.22</v>
      </c>
      <c r="D7" s="18">
        <v>190.37</v>
      </c>
      <c r="E7" s="18">
        <v>399.56</v>
      </c>
      <c r="F7" s="18">
        <v>292.31</v>
      </c>
      <c r="G7" s="18">
        <v>2378.19</v>
      </c>
    </row>
    <row r="8" spans="1:7" x14ac:dyDescent="0.2">
      <c r="A8" s="19" t="s">
        <v>111</v>
      </c>
      <c r="B8" s="18">
        <v>6088.7</v>
      </c>
      <c r="C8" s="18">
        <v>2546.67</v>
      </c>
      <c r="D8" s="18">
        <v>1239.52</v>
      </c>
      <c r="E8" s="18">
        <v>4518.2700000000004</v>
      </c>
      <c r="F8" s="18">
        <v>2467.31</v>
      </c>
      <c r="G8" s="18">
        <v>16860.47</v>
      </c>
    </row>
    <row r="9" spans="1:7" x14ac:dyDescent="0.2">
      <c r="A9" s="19" t="s">
        <v>203</v>
      </c>
      <c r="B9" s="18">
        <v>1480.2</v>
      </c>
      <c r="C9" s="18">
        <v>1155.94</v>
      </c>
      <c r="D9" s="18">
        <v>210.43</v>
      </c>
      <c r="E9" s="18">
        <v>679.25</v>
      </c>
      <c r="F9" s="18">
        <v>321.24</v>
      </c>
      <c r="G9" s="18">
        <v>3847.06</v>
      </c>
    </row>
    <row r="10" spans="1:7" x14ac:dyDescent="0.2">
      <c r="A10" s="19" t="s">
        <v>85</v>
      </c>
      <c r="B10" s="18">
        <v>319.02999999999997</v>
      </c>
      <c r="C10" s="18">
        <v>137.31</v>
      </c>
      <c r="D10" s="18">
        <v>25.59</v>
      </c>
      <c r="E10" s="18">
        <v>121.78</v>
      </c>
      <c r="F10" s="18">
        <v>73.53</v>
      </c>
      <c r="G10" s="18">
        <v>677.25</v>
      </c>
    </row>
    <row r="11" spans="1:7" ht="14.45" customHeight="1" x14ac:dyDescent="0.2">
      <c r="A11" s="19" t="s">
        <v>42</v>
      </c>
      <c r="B11" s="18">
        <v>268.33999999999997</v>
      </c>
      <c r="C11" s="18">
        <v>257.85000000000002</v>
      </c>
      <c r="D11" s="18">
        <v>25.43</v>
      </c>
      <c r="E11" s="18">
        <v>6366.18</v>
      </c>
      <c r="F11" s="18">
        <v>127.31</v>
      </c>
      <c r="G11" s="18">
        <v>7045.11</v>
      </c>
    </row>
    <row r="12" spans="1:7" x14ac:dyDescent="0.2">
      <c r="A12" s="19" t="s">
        <v>112</v>
      </c>
      <c r="B12" s="18">
        <v>577.96</v>
      </c>
      <c r="C12" s="18">
        <v>286.29000000000002</v>
      </c>
      <c r="D12" s="18">
        <v>196.43</v>
      </c>
      <c r="E12" s="18">
        <v>569.77</v>
      </c>
      <c r="F12" s="18">
        <v>563.51</v>
      </c>
      <c r="G12" s="18">
        <v>2193.9699999999998</v>
      </c>
    </row>
    <row r="13" spans="1:7" x14ac:dyDescent="0.2">
      <c r="A13" s="23" t="s">
        <v>39</v>
      </c>
      <c r="B13" s="23">
        <v>17940.11</v>
      </c>
      <c r="C13" s="23">
        <v>9530.7800000000007</v>
      </c>
      <c r="D13" s="23">
        <v>3648.32</v>
      </c>
      <c r="E13" s="23">
        <v>13679.98</v>
      </c>
      <c r="F13" s="23">
        <v>4875.87</v>
      </c>
      <c r="G13" s="23">
        <v>49675.06</v>
      </c>
    </row>
    <row r="14" spans="1:7" x14ac:dyDescent="0.2">
      <c r="A14" s="72"/>
      <c r="B14" s="64"/>
      <c r="C14" s="64"/>
      <c r="D14" s="64"/>
      <c r="E14" s="64"/>
      <c r="F14" s="64"/>
      <c r="G14" s="64"/>
    </row>
    <row r="15" spans="1:7" x14ac:dyDescent="0.2">
      <c r="A15" s="36" t="s">
        <v>99</v>
      </c>
      <c r="B15" s="35"/>
      <c r="C15" s="35"/>
      <c r="D15" s="35"/>
      <c r="E15" s="35"/>
      <c r="F15" s="35"/>
      <c r="G15" s="26"/>
    </row>
    <row r="16" spans="1:7" x14ac:dyDescent="0.2">
      <c r="A16" s="36" t="s">
        <v>209</v>
      </c>
      <c r="B16" s="35"/>
      <c r="C16" s="35"/>
      <c r="D16" s="35"/>
      <c r="E16" s="35"/>
      <c r="F16" s="35"/>
      <c r="G16" s="26"/>
    </row>
    <row r="17" spans="1:10" x14ac:dyDescent="0.2">
      <c r="A17" s="36" t="s">
        <v>208</v>
      </c>
      <c r="B17" s="35"/>
      <c r="C17" s="35"/>
      <c r="D17" s="35"/>
      <c r="E17" s="35"/>
      <c r="F17" s="35"/>
      <c r="G17" s="26"/>
    </row>
    <row r="19" spans="1:10" x14ac:dyDescent="0.2">
      <c r="A19" s="86" t="s">
        <v>40</v>
      </c>
      <c r="B19" s="86"/>
      <c r="C19" s="86"/>
      <c r="D19" s="86"/>
      <c r="E19" s="86"/>
      <c r="F19" s="86"/>
      <c r="G19" s="86"/>
      <c r="H19" s="86"/>
      <c r="I19" s="86"/>
      <c r="J19" s="86"/>
    </row>
    <row r="21" spans="1:10" ht="15" x14ac:dyDescent="0.25">
      <c r="A21" s="49" t="s">
        <v>192</v>
      </c>
    </row>
  </sheetData>
  <mergeCells count="2">
    <mergeCell ref="A3:D3"/>
    <mergeCell ref="A19:J19"/>
  </mergeCells>
  <hyperlinks>
    <hyperlink ref="A21" location="Content!A1" display="Content" xr:uid="{BFE251A2-E45B-4356-8C4F-7B5A62D159AA}"/>
  </hyperlinks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239C8-FFCD-49F4-854E-C7317EA08797}">
  <sheetPr>
    <pageSetUpPr autoPageBreaks="0"/>
  </sheetPr>
  <dimension ref="A2:J19"/>
  <sheetViews>
    <sheetView showGridLines="0" workbookViewId="0"/>
  </sheetViews>
  <sheetFormatPr defaultColWidth="9.140625" defaultRowHeight="14.25" x14ac:dyDescent="0.2"/>
  <cols>
    <col min="1" max="1" width="28" style="9" customWidth="1"/>
    <col min="2" max="2" width="13.28515625" style="7" customWidth="1"/>
    <col min="3" max="3" width="11.42578125" style="7" customWidth="1"/>
    <col min="4" max="4" width="11.140625" style="7" customWidth="1"/>
    <col min="5" max="5" width="10.42578125" style="9" customWidth="1"/>
    <col min="6" max="6" width="9.85546875" style="9" customWidth="1"/>
    <col min="7" max="7" width="8.140625" style="9" customWidth="1"/>
    <col min="8" max="8" width="12.85546875" style="9" customWidth="1"/>
    <col min="9" max="16384" width="9.140625" style="9"/>
  </cols>
  <sheetData>
    <row r="2" spans="1:8" ht="15" customHeight="1" x14ac:dyDescent="0.2">
      <c r="A2" s="33" t="s">
        <v>216</v>
      </c>
      <c r="B2" s="32"/>
      <c r="C2" s="32"/>
      <c r="D2" s="32"/>
    </row>
    <row r="3" spans="1:8" ht="15" customHeight="1" x14ac:dyDescent="0.2">
      <c r="A3" s="33" t="s">
        <v>225</v>
      </c>
      <c r="B3" s="32"/>
      <c r="C3" s="32"/>
      <c r="D3" s="32"/>
    </row>
    <row r="4" spans="1:8" ht="37.5" customHeight="1" x14ac:dyDescent="0.2">
      <c r="A4" s="46" t="s">
        <v>214</v>
      </c>
      <c r="B4" s="12" t="s">
        <v>26</v>
      </c>
      <c r="C4" s="12" t="s">
        <v>28</v>
      </c>
      <c r="D4" s="12" t="s">
        <v>30</v>
      </c>
      <c r="E4" s="12" t="s">
        <v>15</v>
      </c>
      <c r="F4" s="12" t="s">
        <v>27</v>
      </c>
      <c r="G4" s="12" t="s">
        <v>84</v>
      </c>
      <c r="H4" s="12" t="s">
        <v>48</v>
      </c>
    </row>
    <row r="5" spans="1:8" x14ac:dyDescent="0.2">
      <c r="A5" s="73" t="s">
        <v>108</v>
      </c>
      <c r="B5" s="18">
        <v>1186.36209846</v>
      </c>
      <c r="C5" s="18">
        <v>1865.4542084300001</v>
      </c>
      <c r="D5" s="18">
        <v>1727.8858705</v>
      </c>
      <c r="E5" s="18">
        <v>1019.8389195499999</v>
      </c>
      <c r="F5" s="18">
        <v>610.46923167999989</v>
      </c>
      <c r="G5" s="18">
        <v>6480.7280613299999</v>
      </c>
      <c r="H5" s="18">
        <f>SUM(B5:G5)</f>
        <v>12890.73838995</v>
      </c>
    </row>
    <row r="6" spans="1:8" x14ac:dyDescent="0.2">
      <c r="A6" s="73" t="s">
        <v>109</v>
      </c>
      <c r="B6" s="18">
        <v>463.94427436000001</v>
      </c>
      <c r="C6" s="18">
        <v>809.97328149999998</v>
      </c>
      <c r="D6" s="18">
        <v>468.85580919</v>
      </c>
      <c r="E6" s="18">
        <v>253.05068396000001</v>
      </c>
      <c r="F6" s="18">
        <v>253.90560824000002</v>
      </c>
      <c r="G6" s="18">
        <v>1532.53778992</v>
      </c>
      <c r="H6" s="18">
        <f t="shared" ref="H6:H12" si="0">SUM(B6:G6)</f>
        <v>3782.2674471700002</v>
      </c>
    </row>
    <row r="7" spans="1:8" x14ac:dyDescent="0.2">
      <c r="A7" s="73" t="s">
        <v>110</v>
      </c>
      <c r="B7" s="18">
        <v>323.78057064999996</v>
      </c>
      <c r="C7" s="18">
        <v>162.20377662999999</v>
      </c>
      <c r="D7" s="18">
        <v>230.86371671999999</v>
      </c>
      <c r="E7" s="18">
        <v>214.69908083999999</v>
      </c>
      <c r="F7" s="18">
        <v>118.61537557</v>
      </c>
      <c r="G7" s="18">
        <v>1328.0282727000001</v>
      </c>
      <c r="H7" s="18">
        <f t="shared" si="0"/>
        <v>2378.19079311</v>
      </c>
    </row>
    <row r="8" spans="1:8" x14ac:dyDescent="0.2">
      <c r="A8" s="73" t="s">
        <v>111</v>
      </c>
      <c r="B8" s="18">
        <v>3599.7898670300001</v>
      </c>
      <c r="C8" s="18">
        <v>997.15763269000001</v>
      </c>
      <c r="D8" s="18">
        <v>1352.39652989</v>
      </c>
      <c r="E8" s="18">
        <v>1165.19308125</v>
      </c>
      <c r="F8" s="18">
        <v>787.51447020000001</v>
      </c>
      <c r="G8" s="18">
        <v>8958.4183104200001</v>
      </c>
      <c r="H8" s="18">
        <f t="shared" si="0"/>
        <v>16860.469891480003</v>
      </c>
    </row>
    <row r="9" spans="1:8" x14ac:dyDescent="0.2">
      <c r="A9" s="73" t="s">
        <v>203</v>
      </c>
      <c r="B9" s="18">
        <v>898.58883963999995</v>
      </c>
      <c r="C9" s="18">
        <v>202.24113559</v>
      </c>
      <c r="D9" s="18">
        <v>196.75564556</v>
      </c>
      <c r="E9" s="18">
        <v>344.84757562999999</v>
      </c>
      <c r="F9" s="18">
        <v>221.63115586000001</v>
      </c>
      <c r="G9" s="18">
        <v>1982.9978463299999</v>
      </c>
      <c r="H9" s="18">
        <f t="shared" si="0"/>
        <v>3847.0621986099995</v>
      </c>
    </row>
    <row r="10" spans="1:8" x14ac:dyDescent="0.2">
      <c r="A10" s="73" t="s">
        <v>85</v>
      </c>
      <c r="B10" s="18">
        <v>121.68636831000001</v>
      </c>
      <c r="C10" s="18">
        <v>49.394759990000004</v>
      </c>
      <c r="D10" s="18">
        <v>64.669404959999994</v>
      </c>
      <c r="E10" s="18">
        <v>90.002785700000004</v>
      </c>
      <c r="F10" s="18">
        <v>28.096841489999999</v>
      </c>
      <c r="G10" s="18">
        <v>323.40278914999999</v>
      </c>
      <c r="H10" s="18">
        <f t="shared" si="0"/>
        <v>677.25294959999997</v>
      </c>
    </row>
    <row r="11" spans="1:8" ht="14.45" customHeight="1" x14ac:dyDescent="0.2">
      <c r="A11" s="73" t="s">
        <v>42</v>
      </c>
      <c r="B11" s="18">
        <v>3660.3024394099998</v>
      </c>
      <c r="C11" s="18">
        <v>176.47858449</v>
      </c>
      <c r="D11" s="18">
        <v>22.001570899999997</v>
      </c>
      <c r="E11" s="18">
        <v>46.434353039999998</v>
      </c>
      <c r="F11" s="18">
        <v>426.57545150999999</v>
      </c>
      <c r="G11" s="18">
        <v>2713.3184596399997</v>
      </c>
      <c r="H11" s="18">
        <f t="shared" si="0"/>
        <v>7045.1108589899995</v>
      </c>
    </row>
    <row r="12" spans="1:8" x14ac:dyDescent="0.2">
      <c r="A12" s="73" t="s">
        <v>112</v>
      </c>
      <c r="B12" s="18">
        <v>576.28433275999998</v>
      </c>
      <c r="C12" s="18">
        <v>136.32994835</v>
      </c>
      <c r="D12" s="18">
        <v>137.94160903</v>
      </c>
      <c r="E12" s="18">
        <v>128.01842599</v>
      </c>
      <c r="F12" s="18">
        <v>151.91516257000001</v>
      </c>
      <c r="G12" s="18">
        <v>1063.48034123</v>
      </c>
      <c r="H12" s="18">
        <f t="shared" si="0"/>
        <v>2193.9698199300001</v>
      </c>
    </row>
    <row r="13" spans="1:8" x14ac:dyDescent="0.2">
      <c r="A13" s="56" t="s">
        <v>39</v>
      </c>
      <c r="B13" s="23">
        <v>10830.73879062</v>
      </c>
      <c r="C13" s="23">
        <v>4399.2333276499994</v>
      </c>
      <c r="D13" s="23">
        <v>4201.3701567500002</v>
      </c>
      <c r="E13" s="23">
        <v>3262.0849059799998</v>
      </c>
      <c r="F13" s="23">
        <v>2598.72329713</v>
      </c>
      <c r="G13" s="23">
        <v>24382.911870700002</v>
      </c>
      <c r="H13" s="23">
        <f>SUM(H5:H12)</f>
        <v>49675.062348840002</v>
      </c>
    </row>
    <row r="14" spans="1:8" x14ac:dyDescent="0.2">
      <c r="A14" s="72"/>
      <c r="B14" s="64"/>
      <c r="C14" s="64"/>
      <c r="D14" s="64"/>
      <c r="E14" s="64"/>
      <c r="F14" s="64"/>
      <c r="G14" s="64"/>
      <c r="H14" s="64"/>
    </row>
    <row r="15" spans="1:8" x14ac:dyDescent="0.2">
      <c r="A15" s="36" t="s">
        <v>99</v>
      </c>
      <c r="B15" s="35"/>
      <c r="C15" s="35"/>
      <c r="D15" s="35"/>
      <c r="E15" s="35"/>
      <c r="F15" s="35"/>
      <c r="G15" s="26"/>
      <c r="H15" s="26"/>
    </row>
    <row r="16" spans="1:8" x14ac:dyDescent="0.2">
      <c r="E16" s="7"/>
      <c r="F16" s="7"/>
      <c r="G16" s="7"/>
      <c r="H16" s="8"/>
    </row>
    <row r="17" spans="1:10" x14ac:dyDescent="0.2">
      <c r="A17" s="86" t="s">
        <v>40</v>
      </c>
      <c r="B17" s="86"/>
      <c r="C17" s="86"/>
      <c r="D17" s="86"/>
      <c r="E17" s="86"/>
      <c r="F17" s="86"/>
      <c r="G17" s="86"/>
      <c r="H17" s="86"/>
      <c r="I17" s="86"/>
      <c r="J17" s="86"/>
    </row>
    <row r="19" spans="1:10" ht="15" x14ac:dyDescent="0.25">
      <c r="A19" s="49" t="s">
        <v>192</v>
      </c>
    </row>
  </sheetData>
  <mergeCells count="1">
    <mergeCell ref="A17:J17"/>
  </mergeCells>
  <hyperlinks>
    <hyperlink ref="A19" location="Content!A1" display="Content" xr:uid="{CD3B8DF7-7C09-4D91-B2A2-B8F3B7C5ED62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Danling-Zhou [Canberra]</dc:creator>
  <cp:lastModifiedBy>Alan-Joye [Canberra]</cp:lastModifiedBy>
  <dcterms:created xsi:type="dcterms:W3CDTF">2024-06-05T00:21:50Z</dcterms:created>
  <dcterms:modified xsi:type="dcterms:W3CDTF">2025-11-20T23:19:44Z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160a83-df68-4146-9dd5-ccaae79426db_Enabled">
    <vt:lpwstr>true</vt:lpwstr>
  </property>
  <property fmtid="{D5CDD505-2E9C-101B-9397-08002B2CF9AE}" pid="3" name="MSIP_Label_72160a83-df68-4146-9dd5-ccaae79426db_SetDate">
    <vt:lpwstr>2024-09-02T03:35:10Z</vt:lpwstr>
  </property>
  <property fmtid="{D5CDD505-2E9C-101B-9397-08002B2CF9AE}" pid="4" name="MSIP_Label_72160a83-df68-4146-9dd5-ccaae79426db_Method">
    <vt:lpwstr>Privileged</vt:lpwstr>
  </property>
  <property fmtid="{D5CDD505-2E9C-101B-9397-08002B2CF9AE}" pid="5" name="MSIP_Label_72160a83-df68-4146-9dd5-ccaae79426db_Name">
    <vt:lpwstr>OFFICIAL</vt:lpwstr>
  </property>
  <property fmtid="{D5CDD505-2E9C-101B-9397-08002B2CF9AE}" pid="6" name="MSIP_Label_72160a83-df68-4146-9dd5-ccaae79426db_SiteId">
    <vt:lpwstr>c6ba7d27-a97a-40a4-82e4-4d23131de9f4</vt:lpwstr>
  </property>
  <property fmtid="{D5CDD505-2E9C-101B-9397-08002B2CF9AE}" pid="7" name="MSIP_Label_72160a83-df68-4146-9dd5-ccaae79426db_ActionId">
    <vt:lpwstr>66677c53-ba12-4a8e-ab95-9f85b60c52cf</vt:lpwstr>
  </property>
  <property fmtid="{D5CDD505-2E9C-101B-9397-08002B2CF9AE}" pid="8" name="MSIP_Label_72160a83-df68-4146-9dd5-ccaae79426db_ContentBits">
    <vt:lpwstr>3</vt:lpwstr>
  </property>
</Properties>
</file>