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ustrade-my.sharepoint.com/personal/emilie_alford_austrade_gov_au/Documents/Desktop/Content design tasks/IVS/"/>
    </mc:Choice>
  </mc:AlternateContent>
  <xr:revisionPtr revIDLastSave="0" documentId="8_{9BE86E98-33FE-417D-A502-68057256C4B4}" xr6:coauthVersionLast="47" xr6:coauthVersionMax="47" xr10:uidLastSave="{00000000-0000-0000-0000-000000000000}"/>
  <bookViews>
    <workbookView xWindow="28680" yWindow="-120" windowWidth="29040" windowHeight="15840" tabRatio="737" xr2:uid="{F98748DA-9639-4F4E-8770-47EFA73A84DA}"/>
  </bookViews>
  <sheets>
    <sheet name="Content" sheetId="2" r:id="rId1"/>
    <sheet name="Table 1" sheetId="3" r:id="rId2"/>
    <sheet name="Table 2" sheetId="6" r:id="rId3"/>
    <sheet name="Table 3" sheetId="12" r:id="rId4"/>
    <sheet name="Table 4" sheetId="13" r:id="rId5"/>
    <sheet name="Table 5" sheetId="17" r:id="rId6"/>
    <sheet name="Table 6" sheetId="14" r:id="rId7"/>
    <sheet name="Table 7" sheetId="25" r:id="rId8"/>
    <sheet name="Table 8" sheetId="23" r:id="rId9"/>
    <sheet name="Table 9" sheetId="20" r:id="rId10"/>
    <sheet name="Table 10" sheetId="21" r:id="rId11"/>
    <sheet name="Table 11" sheetId="22" r:id="rId12"/>
    <sheet name="Reference" sheetId="27" r:id="rId13"/>
  </sheets>
  <definedNames>
    <definedName name="pagend" localSheetId="12">#REF!</definedName>
    <definedName name="pagend">#REF!</definedName>
    <definedName name="Pagestart">#REF!</definedName>
    <definedName name="Tablend">#REF!</definedName>
    <definedName name="tablestart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2" l="1"/>
  <c r="H10" i="22"/>
  <c r="D10" i="22"/>
  <c r="M10" i="21"/>
  <c r="E10" i="21"/>
  <c r="Q8" i="21"/>
  <c r="I8" i="21"/>
  <c r="P31" i="20"/>
  <c r="H31" i="20"/>
  <c r="I30" i="20"/>
  <c r="D30" i="20"/>
  <c r="M26" i="20"/>
  <c r="I25" i="20"/>
  <c r="M24" i="20"/>
  <c r="D24" i="20"/>
  <c r="H22" i="20"/>
  <c r="D21" i="20"/>
  <c r="D18" i="20"/>
  <c r="D12" i="20"/>
  <c r="I10" i="20"/>
  <c r="D9" i="20"/>
  <c r="H11" i="23"/>
  <c r="H9" i="23"/>
  <c r="H7" i="23"/>
  <c r="E14" i="13"/>
  <c r="E13" i="13"/>
  <c r="E10" i="13"/>
  <c r="E5" i="13"/>
  <c r="E13" i="12"/>
  <c r="M11" i="12"/>
  <c r="E10" i="12"/>
  <c r="M8" i="12"/>
  <c r="H8" i="12"/>
  <c r="D6" i="12"/>
  <c r="D12" i="6"/>
  <c r="H11" i="6"/>
  <c r="I9" i="6"/>
  <c r="D9" i="6"/>
  <c r="I8" i="6"/>
  <c r="Q7" i="6"/>
  <c r="L7" i="6"/>
  <c r="E7" i="6"/>
  <c r="E6" i="6"/>
  <c r="D30" i="3"/>
  <c r="L29" i="3"/>
  <c r="H28" i="3"/>
  <c r="D26" i="3"/>
  <c r="Q23" i="3"/>
  <c r="L20" i="3"/>
  <c r="P18" i="3"/>
  <c r="I16" i="3"/>
  <c r="L13" i="3"/>
  <c r="D11" i="3"/>
  <c r="H10" i="3"/>
  <c r="M9" i="3"/>
  <c r="D9" i="3"/>
  <c r="L8" i="3"/>
  <c r="M6" i="3"/>
  <c r="E6" i="3"/>
  <c r="Q9" i="21"/>
  <c r="Q11" i="21"/>
  <c r="Q12" i="21"/>
  <c r="M6" i="21"/>
  <c r="M8" i="21"/>
  <c r="M9" i="21"/>
  <c r="M12" i="21"/>
  <c r="H8" i="21"/>
  <c r="H9" i="21"/>
  <c r="H11" i="21"/>
  <c r="I12" i="21"/>
  <c r="E7" i="21"/>
  <c r="E9" i="21"/>
  <c r="E12" i="21"/>
  <c r="E6" i="21"/>
  <c r="H12" i="23"/>
  <c r="E6" i="13"/>
  <c r="E7" i="13"/>
  <c r="L13" i="12"/>
  <c r="I7" i="12"/>
  <c r="H10" i="12"/>
  <c r="I11" i="12"/>
  <c r="H6" i="12"/>
  <c r="P10" i="6"/>
  <c r="M10" i="6"/>
  <c r="M6" i="6"/>
  <c r="I6" i="6"/>
  <c r="I7" i="6"/>
  <c r="I10" i="6"/>
  <c r="H12" i="6"/>
  <c r="E8" i="6"/>
  <c r="I13" i="22"/>
  <c r="H13" i="22"/>
  <c r="I12" i="22"/>
  <c r="H12" i="22"/>
  <c r="I11" i="22"/>
  <c r="H11" i="22"/>
  <c r="I10" i="22"/>
  <c r="I8" i="22"/>
  <c r="H8" i="22"/>
  <c r="I7" i="22"/>
  <c r="H7" i="22"/>
  <c r="I6" i="22"/>
  <c r="H6" i="22"/>
  <c r="D13" i="22"/>
  <c r="E13" i="22"/>
  <c r="E12" i="22"/>
  <c r="D12" i="22"/>
  <c r="E11" i="22"/>
  <c r="D11" i="22"/>
  <c r="E10" i="22"/>
  <c r="E9" i="22"/>
  <c r="D9" i="22"/>
  <c r="E8" i="22"/>
  <c r="D8" i="22"/>
  <c r="E7" i="22"/>
  <c r="D7" i="22"/>
  <c r="E6" i="22"/>
  <c r="D6" i="22"/>
  <c r="P9" i="21"/>
  <c r="L6" i="21"/>
  <c r="I9" i="21"/>
  <c r="D12" i="21"/>
  <c r="P7" i="20"/>
  <c r="Q13" i="20"/>
  <c r="Q19" i="20"/>
  <c r="Q22" i="20"/>
  <c r="Q25" i="20"/>
  <c r="P29" i="20"/>
  <c r="Q31" i="20"/>
  <c r="M8" i="20"/>
  <c r="M17" i="20"/>
  <c r="M20" i="20"/>
  <c r="M31" i="20"/>
  <c r="P26" i="20"/>
  <c r="I8" i="20"/>
  <c r="I13" i="20"/>
  <c r="I14" i="20"/>
  <c r="H19" i="20"/>
  <c r="I20" i="20"/>
  <c r="I26" i="20"/>
  <c r="D11" i="20"/>
  <c r="D17" i="20"/>
  <c r="E20" i="20"/>
  <c r="D23" i="20"/>
  <c r="D29" i="20"/>
  <c r="H5" i="23"/>
  <c r="E8" i="13"/>
  <c r="E9" i="13"/>
  <c r="M10" i="12"/>
  <c r="L10" i="12"/>
  <c r="M9" i="12"/>
  <c r="L9" i="12"/>
  <c r="M6" i="12"/>
  <c r="L6" i="12"/>
  <c r="D7" i="12"/>
  <c r="D11" i="12"/>
  <c r="E6" i="12"/>
  <c r="Q10" i="6"/>
  <c r="Q9" i="6"/>
  <c r="P9" i="6"/>
  <c r="D8" i="6"/>
  <c r="L17" i="3"/>
  <c r="M21" i="3"/>
  <c r="L21" i="3"/>
  <c r="D6" i="3"/>
  <c r="H9" i="3"/>
  <c r="H15" i="3"/>
  <c r="H18" i="3"/>
  <c r="I21" i="3"/>
  <c r="H21" i="3"/>
  <c r="I26" i="3"/>
  <c r="H27" i="3"/>
  <c r="H30" i="3"/>
  <c r="D12" i="3"/>
  <c r="D31" i="3"/>
  <c r="H9" i="22" l="1"/>
  <c r="P19" i="3"/>
  <c r="E12" i="13"/>
  <c r="D16" i="20"/>
  <c r="H6" i="23"/>
  <c r="H10" i="23"/>
  <c r="M11" i="6"/>
  <c r="H7" i="21"/>
  <c r="D8" i="12"/>
  <c r="M7" i="21"/>
  <c r="Q7" i="21"/>
  <c r="Q10" i="21"/>
  <c r="E28" i="20"/>
  <c r="E31" i="20"/>
  <c r="E8" i="21"/>
  <c r="E11" i="21"/>
  <c r="I18" i="20"/>
  <c r="Q7" i="3"/>
  <c r="Q25" i="3"/>
  <c r="M12" i="20"/>
  <c r="D12" i="12"/>
  <c r="I21" i="20"/>
  <c r="Q10" i="3"/>
  <c r="I12" i="12"/>
  <c r="M15" i="20"/>
  <c r="H8" i="23"/>
  <c r="P11" i="21"/>
  <c r="E11" i="13"/>
  <c r="L6" i="3"/>
  <c r="E12" i="3"/>
  <c r="E21" i="3"/>
  <c r="D10" i="12"/>
  <c r="I8" i="12"/>
  <c r="D8" i="3"/>
  <c r="D14" i="3"/>
  <c r="E20" i="3"/>
  <c r="I14" i="3"/>
  <c r="M8" i="3"/>
  <c r="M22" i="3"/>
  <c r="L8" i="6"/>
  <c r="H9" i="20"/>
  <c r="Q11" i="6"/>
  <c r="D13" i="12"/>
  <c r="L9" i="6"/>
  <c r="H7" i="20"/>
  <c r="H9" i="12"/>
  <c r="L25" i="3"/>
  <c r="I10" i="21"/>
  <c r="Q13" i="3"/>
  <c r="P31" i="3"/>
  <c r="Q8" i="6"/>
  <c r="I11" i="6"/>
  <c r="Q30" i="3"/>
  <c r="E7" i="12"/>
  <c r="E11" i="12"/>
  <c r="M20" i="3"/>
  <c r="M7" i="6"/>
  <c r="E7" i="3"/>
  <c r="H10" i="21"/>
  <c r="Q19" i="3"/>
  <c r="L7" i="21"/>
  <c r="P11" i="6"/>
  <c r="E8" i="12"/>
  <c r="L11" i="12"/>
  <c r="P13" i="3"/>
  <c r="I7" i="21"/>
  <c r="H14" i="3"/>
  <c r="P7" i="21"/>
  <c r="E12" i="12"/>
  <c r="P8" i="21"/>
  <c r="H8" i="6"/>
  <c r="B16" i="13"/>
  <c r="I15" i="3"/>
  <c r="D6" i="6"/>
  <c r="E18" i="3"/>
  <c r="M9" i="6"/>
  <c r="L9" i="21"/>
  <c r="D9" i="12"/>
  <c r="P8" i="3"/>
  <c r="M7" i="20"/>
  <c r="I9" i="3"/>
  <c r="L8" i="21"/>
  <c r="L12" i="6"/>
  <c r="L10" i="6"/>
  <c r="E16" i="20"/>
  <c r="D25" i="3"/>
  <c r="M7" i="12"/>
  <c r="D22" i="3"/>
  <c r="Q20" i="3"/>
  <c r="P9" i="20"/>
  <c r="L12" i="3"/>
  <c r="M8" i="6"/>
  <c r="E24" i="20"/>
  <c r="D17" i="3"/>
  <c r="H16" i="3"/>
  <c r="E12" i="6"/>
  <c r="I13" i="3"/>
  <c r="E26" i="20"/>
  <c r="I28" i="20"/>
  <c r="I16" i="20"/>
  <c r="I9" i="20"/>
  <c r="D11" i="21"/>
  <c r="L10" i="21"/>
  <c r="P6" i="21"/>
  <c r="D10" i="21"/>
  <c r="Q6" i="20"/>
  <c r="I27" i="3"/>
  <c r="E21" i="20"/>
  <c r="I28" i="3"/>
  <c r="E9" i="6"/>
  <c r="P7" i="6"/>
  <c r="H21" i="20"/>
  <c r="D9" i="21"/>
  <c r="L6" i="6"/>
  <c r="M12" i="6"/>
  <c r="I6" i="12"/>
  <c r="D13" i="3"/>
  <c r="D25" i="20"/>
  <c r="D13" i="20"/>
  <c r="I27" i="20"/>
  <c r="I15" i="20"/>
  <c r="L26" i="20"/>
  <c r="D8" i="21"/>
  <c r="D7" i="21"/>
  <c r="Q6" i="6"/>
  <c r="M13" i="12"/>
  <c r="Q12" i="6"/>
  <c r="L12" i="12"/>
  <c r="E15" i="13"/>
  <c r="C16" i="13"/>
  <c r="D8" i="13" s="1"/>
  <c r="P8" i="6"/>
  <c r="I10" i="12"/>
  <c r="H26" i="20"/>
  <c r="D7" i="6"/>
  <c r="H11" i="12"/>
  <c r="M25" i="20"/>
  <c r="M13" i="20"/>
  <c r="P15" i="20"/>
  <c r="D7" i="3"/>
  <c r="E9" i="3"/>
  <c r="H22" i="3"/>
  <c r="H6" i="6"/>
  <c r="H12" i="12"/>
  <c r="L31" i="20"/>
  <c r="E8" i="3"/>
  <c r="M29" i="3"/>
  <c r="M17" i="3"/>
  <c r="D22" i="20"/>
  <c r="D10" i="20"/>
  <c r="I24" i="20"/>
  <c r="I12" i="20"/>
  <c r="P6" i="20"/>
  <c r="L24" i="20"/>
  <c r="L12" i="20"/>
  <c r="I13" i="12"/>
  <c r="M13" i="3"/>
  <c r="P13" i="20"/>
  <c r="Q24" i="3"/>
  <c r="Q12" i="3"/>
  <c r="D10" i="6"/>
  <c r="D27" i="3"/>
  <c r="E29" i="3"/>
  <c r="H6" i="3"/>
  <c r="H9" i="6"/>
  <c r="L8" i="12"/>
  <c r="P25" i="20"/>
  <c r="I31" i="3"/>
  <c r="I19" i="3"/>
  <c r="I7" i="3"/>
  <c r="P23" i="3"/>
  <c r="E8" i="20"/>
  <c r="I22" i="20"/>
  <c r="H10" i="20"/>
  <c r="L11" i="21"/>
  <c r="P10" i="21"/>
  <c r="P12" i="21"/>
  <c r="Q6" i="21"/>
  <c r="M11" i="21"/>
  <c r="L12" i="21"/>
  <c r="I11" i="21"/>
  <c r="H12" i="21"/>
  <c r="I6" i="21"/>
  <c r="H6" i="21"/>
  <c r="D6" i="21"/>
  <c r="Q14" i="20"/>
  <c r="E14" i="20"/>
  <c r="H13" i="23"/>
  <c r="L7" i="12"/>
  <c r="M12" i="12"/>
  <c r="H7" i="12"/>
  <c r="I9" i="12"/>
  <c r="H13" i="12"/>
  <c r="E9" i="12"/>
  <c r="P12" i="6"/>
  <c r="P6" i="6"/>
  <c r="L11" i="6"/>
  <c r="I12" i="6"/>
  <c r="H7" i="6"/>
  <c r="H10" i="6"/>
  <c r="D11" i="6"/>
  <c r="E11" i="6"/>
  <c r="E10" i="6"/>
  <c r="D27" i="20"/>
  <c r="D15" i="20"/>
  <c r="I29" i="20"/>
  <c r="I17" i="20"/>
  <c r="D26" i="20"/>
  <c r="I19" i="20"/>
  <c r="I20" i="3"/>
  <c r="I8" i="3"/>
  <c r="M27" i="3"/>
  <c r="M15" i="3"/>
  <c r="P20" i="3"/>
  <c r="Q8" i="3"/>
  <c r="E25" i="20"/>
  <c r="M22" i="20"/>
  <c r="M10" i="20"/>
  <c r="Q24" i="20"/>
  <c r="Q12" i="20"/>
  <c r="D28" i="3"/>
  <c r="E27" i="3"/>
  <c r="L26" i="3"/>
  <c r="L14" i="3"/>
  <c r="L21" i="20"/>
  <c r="L9" i="20"/>
  <c r="D23" i="3"/>
  <c r="M6" i="20"/>
  <c r="E22" i="3"/>
  <c r="D24" i="3"/>
  <c r="I29" i="3"/>
  <c r="I17" i="3"/>
  <c r="E31" i="3"/>
  <c r="L24" i="3"/>
  <c r="M12" i="3"/>
  <c r="H30" i="20"/>
  <c r="M19" i="20"/>
  <c r="Q21" i="20"/>
  <c r="Q9" i="20"/>
  <c r="E17" i="3"/>
  <c r="M23" i="3"/>
  <c r="M11" i="3"/>
  <c r="M25" i="3"/>
  <c r="P28" i="3"/>
  <c r="Q16" i="3"/>
  <c r="D14" i="20"/>
  <c r="L7" i="20"/>
  <c r="M30" i="20"/>
  <c r="M18" i="20"/>
  <c r="P20" i="20"/>
  <c r="Q8" i="20"/>
  <c r="E13" i="20"/>
  <c r="E11" i="3"/>
  <c r="L22" i="3"/>
  <c r="L10" i="3"/>
  <c r="Q27" i="3"/>
  <c r="Q15" i="3"/>
  <c r="E12" i="20"/>
  <c r="L13" i="20"/>
  <c r="M29" i="20"/>
  <c r="I31" i="20"/>
  <c r="D19" i="3"/>
  <c r="P7" i="3"/>
  <c r="I23" i="20"/>
  <c r="H11" i="20"/>
  <c r="E9" i="20"/>
  <c r="E30" i="3"/>
  <c r="D21" i="3"/>
  <c r="H26" i="3"/>
  <c r="Q26" i="3"/>
  <c r="P14" i="3"/>
  <c r="L25" i="20"/>
  <c r="D16" i="3"/>
  <c r="I25" i="3"/>
  <c r="E6" i="20"/>
  <c r="D20" i="20"/>
  <c r="D8" i="20"/>
  <c r="M27" i="20"/>
  <c r="D15" i="3"/>
  <c r="P12" i="3"/>
  <c r="D31" i="20"/>
  <c r="D19" i="20"/>
  <c r="D7" i="20"/>
  <c r="I7" i="20"/>
  <c r="I24" i="3"/>
  <c r="I12" i="3"/>
  <c r="D18" i="3"/>
  <c r="M31" i="3"/>
  <c r="M19" i="3"/>
  <c r="M7" i="3"/>
  <c r="L14" i="20"/>
  <c r="P16" i="20"/>
  <c r="I23" i="3"/>
  <c r="I11" i="3"/>
  <c r="M30" i="3"/>
  <c r="M18" i="3"/>
  <c r="Q11" i="3"/>
  <c r="I6" i="20"/>
  <c r="Q27" i="20"/>
  <c r="Q15" i="20"/>
  <c r="D10" i="3"/>
  <c r="I22" i="3"/>
  <c r="I10" i="3"/>
  <c r="Q22" i="3"/>
  <c r="P10" i="3"/>
  <c r="H14" i="20"/>
  <c r="Q26" i="20"/>
  <c r="D28" i="20"/>
  <c r="L9" i="3"/>
  <c r="M28" i="3"/>
  <c r="M16" i="3"/>
  <c r="M10" i="3"/>
  <c r="H18" i="20"/>
  <c r="M14" i="20"/>
  <c r="H12" i="3"/>
  <c r="P24" i="20"/>
  <c r="E13" i="3"/>
  <c r="L11" i="3"/>
  <c r="L23" i="3"/>
  <c r="P11" i="3"/>
  <c r="E27" i="20"/>
  <c r="E15" i="20"/>
  <c r="H8" i="20"/>
  <c r="H20" i="20"/>
  <c r="L6" i="20"/>
  <c r="E10" i="3"/>
  <c r="Q29" i="3"/>
  <c r="P17" i="3"/>
  <c r="L27" i="20"/>
  <c r="Q23" i="20"/>
  <c r="Q11" i="20"/>
  <c r="Q10" i="20"/>
  <c r="H23" i="20"/>
  <c r="E28" i="3"/>
  <c r="D29" i="3"/>
  <c r="I6" i="3"/>
  <c r="I18" i="3"/>
  <c r="I30" i="3"/>
  <c r="M14" i="3"/>
  <c r="M26" i="3"/>
  <c r="I11" i="20"/>
  <c r="P8" i="20"/>
  <c r="H7" i="3"/>
  <c r="H19" i="3"/>
  <c r="H31" i="3"/>
  <c r="L15" i="3"/>
  <c r="L27" i="3"/>
  <c r="E23" i="20"/>
  <c r="E11" i="20"/>
  <c r="H12" i="20"/>
  <c r="H24" i="20"/>
  <c r="Q7" i="20"/>
  <c r="H17" i="3"/>
  <c r="H29" i="3"/>
  <c r="L8" i="20"/>
  <c r="P22" i="20"/>
  <c r="M9" i="20"/>
  <c r="P21" i="20"/>
  <c r="E26" i="3"/>
  <c r="E25" i="3"/>
  <c r="H8" i="3"/>
  <c r="H20" i="3"/>
  <c r="L16" i="3"/>
  <c r="L28" i="3"/>
  <c r="P22" i="3"/>
  <c r="E22" i="20"/>
  <c r="E10" i="20"/>
  <c r="H13" i="20"/>
  <c r="H25" i="20"/>
  <c r="P12" i="20"/>
  <c r="E24" i="3"/>
  <c r="M28" i="20"/>
  <c r="M16" i="20"/>
  <c r="Q30" i="20"/>
  <c r="Q18" i="20"/>
  <c r="Q17" i="20"/>
  <c r="Q28" i="20"/>
  <c r="M24" i="3"/>
  <c r="L15" i="20"/>
  <c r="H15" i="20"/>
  <c r="H27" i="20"/>
  <c r="L19" i="20"/>
  <c r="P14" i="20"/>
  <c r="E19" i="3"/>
  <c r="D20" i="3"/>
  <c r="H11" i="3"/>
  <c r="H23" i="3"/>
  <c r="L7" i="3"/>
  <c r="L19" i="3"/>
  <c r="P25" i="3"/>
  <c r="D6" i="20"/>
  <c r="E19" i="20"/>
  <c r="E7" i="20"/>
  <c r="H16" i="20"/>
  <c r="H28" i="20"/>
  <c r="L20" i="20"/>
  <c r="L18" i="3"/>
  <c r="L30" i="3"/>
  <c r="P24" i="3"/>
  <c r="L31" i="3"/>
  <c r="Q21" i="3"/>
  <c r="Q9" i="3"/>
  <c r="P19" i="20"/>
  <c r="Q20" i="20"/>
  <c r="E23" i="3"/>
  <c r="H24" i="3"/>
  <c r="E30" i="20"/>
  <c r="E18" i="20"/>
  <c r="H17" i="20"/>
  <c r="H29" i="20"/>
  <c r="M21" i="20"/>
  <c r="E16" i="3"/>
  <c r="E15" i="3"/>
  <c r="H13" i="3"/>
  <c r="H25" i="3"/>
  <c r="E29" i="20"/>
  <c r="E17" i="20"/>
  <c r="H6" i="20"/>
  <c r="E14" i="3"/>
  <c r="Q31" i="3"/>
  <c r="M23" i="20"/>
  <c r="M11" i="20"/>
  <c r="Q16" i="20"/>
  <c r="P17" i="20"/>
  <c r="Q29" i="20"/>
  <c r="P27" i="20"/>
  <c r="P28" i="20"/>
  <c r="P18" i="20"/>
  <c r="P30" i="20"/>
  <c r="P10" i="20"/>
  <c r="P11" i="20"/>
  <c r="P23" i="20"/>
  <c r="L16" i="20"/>
  <c r="L28" i="20"/>
  <c r="L17" i="20"/>
  <c r="L29" i="20"/>
  <c r="L18" i="20"/>
  <c r="L30" i="20"/>
  <c r="L10" i="20"/>
  <c r="L22" i="20"/>
  <c r="L11" i="20"/>
  <c r="L23" i="20"/>
  <c r="Q14" i="3"/>
  <c r="P15" i="3"/>
  <c r="P30" i="3"/>
  <c r="Q17" i="3"/>
  <c r="P26" i="3"/>
  <c r="P16" i="3"/>
  <c r="Q28" i="3"/>
  <c r="P29" i="3"/>
  <c r="Q18" i="3"/>
  <c r="P27" i="3"/>
  <c r="P9" i="3"/>
  <c r="P21" i="3"/>
  <c r="Q6" i="3"/>
  <c r="P6" i="3"/>
  <c r="D12" i="13" l="1"/>
  <c r="D13" i="13"/>
  <c r="D14" i="13"/>
  <c r="D11" i="13"/>
  <c r="D15" i="13"/>
  <c r="D9" i="13"/>
  <c r="D6" i="13"/>
  <c r="D5" i="13"/>
  <c r="D7" i="13"/>
  <c r="E16" i="13"/>
  <c r="D10" i="13"/>
</calcChain>
</file>

<file path=xl/sharedStrings.xml><?xml version="1.0" encoding="utf-8"?>
<sst xmlns="http://schemas.openxmlformats.org/spreadsheetml/2006/main" count="506" uniqueCount="236">
  <si>
    <t>Table 1</t>
  </si>
  <si>
    <t>Table 2</t>
  </si>
  <si>
    <t>Table 3</t>
  </si>
  <si>
    <t>Table 4</t>
  </si>
  <si>
    <t>Table 5</t>
  </si>
  <si>
    <t>Table 6</t>
  </si>
  <si>
    <t>Note: 'Trips' were previously referred to as 'Visitors'.</t>
  </si>
  <si>
    <t>Trips ('000)</t>
  </si>
  <si>
    <t>Change</t>
  </si>
  <si>
    <t>Nights ('000)</t>
  </si>
  <si>
    <t>Total trip spend ($M)</t>
  </si>
  <si>
    <t>Spend in Australia ($M)</t>
  </si>
  <si>
    <t>'000</t>
  </si>
  <si>
    <t>%</t>
  </si>
  <si>
    <t>$M</t>
  </si>
  <si>
    <t>New Zealand</t>
  </si>
  <si>
    <t>Japan</t>
  </si>
  <si>
    <t>Hong Kong</t>
  </si>
  <si>
    <t>Singapore</t>
  </si>
  <si>
    <t>Malaysia</t>
  </si>
  <si>
    <t>Indonesia</t>
  </si>
  <si>
    <t>Philippines</t>
  </si>
  <si>
    <t>Taiwan</t>
  </si>
  <si>
    <t>Thailand</t>
  </si>
  <si>
    <t>Vietnam</t>
  </si>
  <si>
    <t>Korea</t>
  </si>
  <si>
    <t>China</t>
  </si>
  <si>
    <t>India</t>
  </si>
  <si>
    <t>United States of America</t>
  </si>
  <si>
    <t>Canada</t>
  </si>
  <si>
    <t>United Kingdom</t>
  </si>
  <si>
    <t>Germany</t>
  </si>
  <si>
    <t>Scandinavia</t>
  </si>
  <si>
    <t>France</t>
  </si>
  <si>
    <t>Italy</t>
  </si>
  <si>
    <t>Netherlands</t>
  </si>
  <si>
    <t>Switzerland</t>
  </si>
  <si>
    <t>Other Europe</t>
  </si>
  <si>
    <t>Other Countries</t>
  </si>
  <si>
    <t>Total</t>
  </si>
  <si>
    <t>Source: Tourism Research Australia: International Visitors Survey</t>
  </si>
  <si>
    <t>Other Reason</t>
  </si>
  <si>
    <t>Education</t>
  </si>
  <si>
    <t>Employment</t>
  </si>
  <si>
    <t>Business</t>
  </si>
  <si>
    <t>Visiting friends and relatives</t>
  </si>
  <si>
    <t>Holiday</t>
  </si>
  <si>
    <t>Australian Capital Territory</t>
  </si>
  <si>
    <t xml:space="preserve">Total </t>
  </si>
  <si>
    <t>Northern Territory</t>
  </si>
  <si>
    <t>Tasmania</t>
  </si>
  <si>
    <t>Western Australia</t>
  </si>
  <si>
    <t>South Australia</t>
  </si>
  <si>
    <t>Queensland</t>
  </si>
  <si>
    <t>Victoria</t>
  </si>
  <si>
    <t>New South Wales</t>
  </si>
  <si>
    <t>Regional Expenditure ($M)</t>
  </si>
  <si>
    <t>Other Private Accommodation</t>
  </si>
  <si>
    <t>Caravan or camping - non commercial</t>
  </si>
  <si>
    <t>Friends or relatives property</t>
  </si>
  <si>
    <t>Own property</t>
  </si>
  <si>
    <t>Other commercial accommodation</t>
  </si>
  <si>
    <t>Backpacker or hostel</t>
  </si>
  <si>
    <t>Caravan park or commercial camping ground</t>
  </si>
  <si>
    <t>Rented house/apartment/flat or unit</t>
  </si>
  <si>
    <t>Guest house or Bed &amp; Breakfast</t>
  </si>
  <si>
    <t>Hotel/resort/motel or motor Inn</t>
  </si>
  <si>
    <t>Other regions</t>
  </si>
  <si>
    <t>South Coast</t>
  </si>
  <si>
    <t>Hobart and the South</t>
  </si>
  <si>
    <t>Australia's South West</t>
  </si>
  <si>
    <t>Hunter</t>
  </si>
  <si>
    <t>Sunshine Coast</t>
  </si>
  <si>
    <t>Darwin</t>
  </si>
  <si>
    <t>North Coast NSW</t>
  </si>
  <si>
    <t>Canberra</t>
  </si>
  <si>
    <t>Tropical North Queensland</t>
  </si>
  <si>
    <t>Adelaide</t>
  </si>
  <si>
    <t>Gold Coast</t>
  </si>
  <si>
    <t>Brisbane</t>
  </si>
  <si>
    <t>Melbourne</t>
  </si>
  <si>
    <t>Sydney</t>
  </si>
  <si>
    <t>Region</t>
  </si>
  <si>
    <t xml:space="preserve">Other </t>
  </si>
  <si>
    <t>Entertainment</t>
  </si>
  <si>
    <t>Regional NSW</t>
  </si>
  <si>
    <t>Regional VIC</t>
  </si>
  <si>
    <t>Regional QLD</t>
  </si>
  <si>
    <t>Regional SA</t>
  </si>
  <si>
    <t>Perth</t>
  </si>
  <si>
    <t>Regional WA</t>
  </si>
  <si>
    <t>Hobart</t>
  </si>
  <si>
    <t>Regional TAS</t>
  </si>
  <si>
    <t>Regional NT</t>
  </si>
  <si>
    <r>
      <rPr>
        <b/>
        <i/>
        <sz val="8"/>
        <color theme="1"/>
        <rFont val="Verdana"/>
        <family val="2"/>
      </rPr>
      <t xml:space="preserve">(a) </t>
    </r>
    <r>
      <rPr>
        <i/>
        <sz val="8"/>
        <color theme="1"/>
        <rFont val="Verdana"/>
        <family val="2"/>
      </rPr>
      <t>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</si>
  <si>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 years and over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</si>
  <si>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 xml:space="preserve"> Estimates are for International visitors aged 15years and over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</si>
  <si>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Individual region totals will not sum to the State total as International visitors may have visited more than one region while in Australia</t>
    </r>
  </si>
  <si>
    <r>
      <rPr>
        <b/>
        <i/>
        <sz val="8"/>
        <color theme="1"/>
        <rFont val="Verdana"/>
        <family val="2"/>
      </rPr>
      <t>(a)</t>
    </r>
    <r>
      <rPr>
        <i/>
        <sz val="8"/>
        <color theme="1"/>
        <rFont val="Verdana"/>
        <family val="2"/>
      </rPr>
      <t>Estimates are for international visitors aged 15 years and over</t>
    </r>
  </si>
  <si>
    <t>Annual</t>
  </si>
  <si>
    <t>Table 7</t>
  </si>
  <si>
    <t>Table 8</t>
  </si>
  <si>
    <t>Table 9</t>
  </si>
  <si>
    <t>Table 10</t>
  </si>
  <si>
    <t>Quarterly</t>
  </si>
  <si>
    <r>
      <t>Trips</t>
    </r>
    <r>
      <rPr>
        <b/>
        <vertAlign val="superscript"/>
        <sz val="8"/>
        <color theme="0"/>
        <rFont val="Verdana"/>
        <family val="2"/>
      </rPr>
      <t>(b)</t>
    </r>
    <r>
      <rPr>
        <b/>
        <sz val="9"/>
        <color theme="0"/>
        <rFont val="Verdana"/>
        <family val="2"/>
      </rPr>
      <t xml:space="preserve"> ('000)</t>
    </r>
  </si>
  <si>
    <t>Reference</t>
  </si>
  <si>
    <t>Airfares</t>
  </si>
  <si>
    <t>Tours</t>
  </si>
  <si>
    <t>Transportation</t>
  </si>
  <si>
    <t>Food, drink &amp; accommodation</t>
  </si>
  <si>
    <t>Other Expenditure</t>
  </si>
  <si>
    <t>Trips,  nights and spend by country of residence</t>
  </si>
  <si>
    <t>Destination Perth</t>
  </si>
  <si>
    <t>Queensland Country</t>
  </si>
  <si>
    <t>New England North West</t>
  </si>
  <si>
    <t>Table 11</t>
  </si>
  <si>
    <t>Other reason</t>
  </si>
  <si>
    <t>Not asked</t>
  </si>
  <si>
    <t>Transited Australia</t>
  </si>
  <si>
    <t>In transit</t>
  </si>
  <si>
    <t>Not stated/unknown</t>
  </si>
  <si>
    <t>Other - not further defined</t>
  </si>
  <si>
    <t>Other via websites like airBnB</t>
  </si>
  <si>
    <t>Slept in bus/coach/train or plane</t>
  </si>
  <si>
    <t>Boat/houseboat or cabin cruiser not further defined</t>
  </si>
  <si>
    <t>Hospital or hospital related accommodation</t>
  </si>
  <si>
    <t>Education institution (University/school dormitory or college)</t>
  </si>
  <si>
    <t>Other accommodation</t>
  </si>
  <si>
    <t>Private accommodation (not a friend or relative) - eg Airbnb</t>
  </si>
  <si>
    <t>Other non-commercial property</t>
  </si>
  <si>
    <t>Privately owned by boat or yacht</t>
  </si>
  <si>
    <t>Homestay via websites like airBnB</t>
  </si>
  <si>
    <t>Homestay</t>
  </si>
  <si>
    <t>Other private accommodation</t>
  </si>
  <si>
    <t>Caravan or camping - non-commercial - not further defined</t>
  </si>
  <si>
    <t>Motor home or campervan - side of the road/private property</t>
  </si>
  <si>
    <t>Camping - national park/crown land</t>
  </si>
  <si>
    <t>Camping - side of the road/private property</t>
  </si>
  <si>
    <t>No other reason</t>
  </si>
  <si>
    <t>Caravan - side of the road/private property</t>
  </si>
  <si>
    <t>Other reasons not further defined</t>
  </si>
  <si>
    <t>Caravan or camping - non-commercial</t>
  </si>
  <si>
    <t>To enrol in tertiary education</t>
  </si>
  <si>
    <t>To explore future tertiary education enrolment</t>
  </si>
  <si>
    <t>Own property (e.g. holiday house)</t>
  </si>
  <si>
    <t>Explore/buy/check on investment opportunities/properties</t>
  </si>
  <si>
    <t>Attend Funeral</t>
  </si>
  <si>
    <t>Other Commercial Accommodation</t>
  </si>
  <si>
    <t>To renew visa</t>
  </si>
  <si>
    <t>Glamping (Safari tent/luxury tent/tree house/yurt)</t>
  </si>
  <si>
    <t>To explore possibility of immigration</t>
  </si>
  <si>
    <t>Commerical boat/houseboat/cabin cruiser or cruise ship</t>
  </si>
  <si>
    <t>Medical reasons</t>
  </si>
  <si>
    <t>Backpacker or hostel via websites like airBnB</t>
  </si>
  <si>
    <t>Convention/conference/seminar/trade fair/exhibition</t>
  </si>
  <si>
    <t>Caravan park or commercial camping ground - not further defined</t>
  </si>
  <si>
    <t xml:space="preserve">Caravan park - travelling with a motor home or campervan </t>
  </si>
  <si>
    <t>Caravan park - cabin</t>
  </si>
  <si>
    <t>Visiting friends and relatives - not further defined</t>
  </si>
  <si>
    <t>Caravan park - camping</t>
  </si>
  <si>
    <t>Visiting an international student relative or friend studying in Australia</t>
  </si>
  <si>
    <t>Caravan park - caravan but not travelling with caravan</t>
  </si>
  <si>
    <t>Visiting friends</t>
  </si>
  <si>
    <t>Caravan park - travelling with and staying in a caravan</t>
  </si>
  <si>
    <t>Visiting relatives</t>
  </si>
  <si>
    <t>Rented accommodation on farm</t>
  </si>
  <si>
    <t>To join or leave a multi-day cruise</t>
  </si>
  <si>
    <t>Rented house/apartment/flat or unit vis websites like airBnB</t>
  </si>
  <si>
    <t>To attend a specific leisure event or festival</t>
  </si>
  <si>
    <t>Rented house/apartment/flat or unit (bot serviced daily)</t>
  </si>
  <si>
    <t>Incentive reward provided by business employer</t>
  </si>
  <si>
    <t>Accompanying business visitor</t>
  </si>
  <si>
    <t>Guest house or Bed &amp; Breakfast via websites like airBnB</t>
  </si>
  <si>
    <t>Accompanying convention/conference/seminar/trade fair/exhibition</t>
  </si>
  <si>
    <t>Experience aboriginal culture</t>
  </si>
  <si>
    <t>To experience Australias food, wines and wineries</t>
  </si>
  <si>
    <t>Serviced apartment via websites like airBnB</t>
  </si>
  <si>
    <t>Participate in or watch organised sport</t>
  </si>
  <si>
    <t>Serviced apartment</t>
  </si>
  <si>
    <t>On honeymoon</t>
  </si>
  <si>
    <t>Hotel/resort/motel or motor Inn - not further defined</t>
  </si>
  <si>
    <t>Working holiday</t>
  </si>
  <si>
    <t>Luxury hotel or luxury resort (4 or 5 star)</t>
  </si>
  <si>
    <t>Standard hotel/motor inn (below 4 star)</t>
  </si>
  <si>
    <t>Hotels and similar accommodation</t>
  </si>
  <si>
    <t>Section 2: Main reason for travel</t>
  </si>
  <si>
    <t>Section 1: Accommodation type</t>
  </si>
  <si>
    <r>
      <t>Other Accomodation</t>
    </r>
    <r>
      <rPr>
        <vertAlign val="superscript"/>
        <sz val="8"/>
        <rFont val="Verdana"/>
        <family val="2"/>
      </rPr>
      <t>(b)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</si>
  <si>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Other Accommodation includes other types of accommodation, in transit and not stated/unknown</t>
    </r>
  </si>
  <si>
    <t>Trips, nights and regional expenditure for top 20 regions</t>
  </si>
  <si>
    <t>Back to content page</t>
  </si>
  <si>
    <r>
      <t>International travel estimates by state/territory</t>
    </r>
    <r>
      <rPr>
        <b/>
        <vertAlign val="superscript"/>
        <sz val="8"/>
        <color rgb="FF7A4282"/>
        <rFont val="Verdana"/>
        <family val="2"/>
      </rPr>
      <t>(a)</t>
    </r>
  </si>
  <si>
    <t>International nights by type of accommodation used</t>
  </si>
  <si>
    <t>Trips, nights and regional expenditure by state/territory by capital/regional</t>
  </si>
  <si>
    <t>Total trip expenditure by item of expenditure for top 5 country of residence</t>
  </si>
  <si>
    <t>Trips,  nights and regional expenditure by state/territory by capital/regional</t>
  </si>
  <si>
    <r>
      <t>International travel estimates by state/territory by capital/regional</t>
    </r>
    <r>
      <rPr>
        <b/>
        <vertAlign val="superscript"/>
        <sz val="8"/>
        <color rgb="FF7A4282"/>
        <rFont val="Verdana"/>
        <family val="2"/>
      </rPr>
      <t>(a)</t>
    </r>
  </si>
  <si>
    <t>% change between year ending</t>
  </si>
  <si>
    <t>Regional expenditure ($M)</t>
  </si>
  <si>
    <r>
      <t>International travel estimates by top 20 regions</t>
    </r>
    <r>
      <rPr>
        <b/>
        <vertAlign val="superscript"/>
        <sz val="8"/>
        <color rgb="FF7A4282"/>
        <rFont val="Verdana"/>
        <family val="2"/>
      </rPr>
      <t>(a)</t>
    </r>
  </si>
  <si>
    <t>Shopping</t>
  </si>
  <si>
    <t>Trips,  nights and spend by main reason for travel</t>
  </si>
  <si>
    <t>Total trip expenditure by item of expenditure by main reason for travel</t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</si>
  <si>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 xml:space="preserve"> For a list of accommodations included in each group, refer to </t>
    </r>
    <r>
      <rPr>
        <i/>
        <u/>
        <sz val="8"/>
        <color theme="1"/>
        <rFont val="Verdana"/>
        <family val="2"/>
      </rPr>
      <t>Section 1</t>
    </r>
    <r>
      <rPr>
        <i/>
        <sz val="8"/>
        <color theme="1"/>
        <rFont val="Verdana"/>
        <family val="2"/>
      </rPr>
      <t xml:space="preserve"> of the Reference tab</t>
    </r>
  </si>
  <si>
    <r>
      <t>Other purpose</t>
    </r>
    <r>
      <rPr>
        <b/>
        <vertAlign val="superscript"/>
        <sz val="8"/>
        <color theme="0"/>
        <rFont val="Verdana"/>
        <family val="2"/>
      </rPr>
      <t>(c)</t>
    </r>
  </si>
  <si>
    <r>
      <rPr>
        <b/>
        <i/>
        <sz val="8"/>
        <color theme="1"/>
        <rFont val="Verdana"/>
        <family val="2"/>
      </rPr>
      <t>(c)</t>
    </r>
    <r>
      <rPr>
        <i/>
        <sz val="8"/>
        <color theme="1"/>
        <rFont val="Verdana"/>
        <family val="2"/>
      </rPr>
      <t>Employment is included in "Other Purpose"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</si>
  <si>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>For a list of reasons included in each group, refer to Section 2 of the Reference tab</t>
    </r>
  </si>
  <si>
    <r>
      <t>International travel estimates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</si>
  <si>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t>Brisbane and the Gold Coast</t>
  </si>
  <si>
    <r>
      <t>International visitors nights by type of accommodation used</t>
    </r>
    <r>
      <rPr>
        <b/>
        <vertAlign val="superscript"/>
        <sz val="8"/>
        <color rgb="FF7A4282"/>
        <rFont val="Verdana"/>
        <family val="2"/>
      </rPr>
      <t>(a)(b)(c)</t>
    </r>
  </si>
  <si>
    <r>
      <rPr>
        <b/>
        <i/>
        <sz val="8"/>
        <color theme="1"/>
        <rFont val="Verdana"/>
        <family val="2"/>
      </rPr>
      <t>(b)</t>
    </r>
    <r>
      <rPr>
        <i/>
        <sz val="8"/>
        <color theme="1"/>
        <rFont val="Verdana"/>
        <family val="2"/>
      </rPr>
      <t xml:space="preserve"> Total is Spend in Australia</t>
    </r>
  </si>
  <si>
    <t>Expenditure ($M)</t>
  </si>
  <si>
    <r>
      <t>Total trip expenditure by item of expenditure for International visitors by main reason for travel</t>
    </r>
    <r>
      <rPr>
        <b/>
        <vertAlign val="superscript"/>
        <sz val="8"/>
        <color rgb="FF7A4282"/>
        <rFont val="Verdana"/>
        <family val="2"/>
      </rPr>
      <t>(a)(b)</t>
    </r>
  </si>
  <si>
    <r>
      <t>Total trip expenditure by item of expenditure for International visitors by top 5 countries of residence</t>
    </r>
    <r>
      <rPr>
        <b/>
        <vertAlign val="superscript"/>
        <sz val="8"/>
        <color rgb="FF7A4282"/>
        <rFont val="Verdana"/>
        <family val="2"/>
      </rPr>
      <t>(a)</t>
    </r>
  </si>
  <si>
    <t>Mallee</t>
  </si>
  <si>
    <t>Total(b)</t>
  </si>
  <si>
    <r>
      <t>International travel estimates by country of residence</t>
    </r>
    <r>
      <rPr>
        <b/>
        <vertAlign val="superscript"/>
        <sz val="8"/>
        <color rgb="FF7A4282"/>
        <rFont val="Verdana"/>
        <family val="2"/>
      </rPr>
      <t>(a)</t>
    </r>
  </si>
  <si>
    <t>Other Asia</t>
  </si>
  <si>
    <t>Geelong and the Bellarine</t>
  </si>
  <si>
    <t>Trips, nights and spend by country of residence</t>
  </si>
  <si>
    <t>Trips, nights and spend by main reason for travel</t>
  </si>
  <si>
    <t>Trips, nights and regional expenditure by state/territory</t>
  </si>
  <si>
    <t>June quarter 2024</t>
  </si>
  <si>
    <t>June quarter 2025</t>
  </si>
  <si>
    <t>Estimates for Year ending June 2025 from the International Visitor Survey</t>
  </si>
  <si>
    <t>Year ending June 2025</t>
  </si>
  <si>
    <t>Year ending June 2025
('000)</t>
  </si>
  <si>
    <t>Proportion of nights (Year ending June 2025)</t>
  </si>
  <si>
    <t>Ranked by nights in region for Year ending June 2025</t>
  </si>
  <si>
    <t>Ranked by total trip expenditure for Year ending June 2025</t>
  </si>
  <si>
    <t>Year ending June 2024</t>
  </si>
  <si>
    <t>Year ending June 2024
 ('000)</t>
  </si>
  <si>
    <t>Year ending June</t>
  </si>
  <si>
    <t>June quarter</t>
  </si>
  <si>
    <t>Central NSW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</si>
</sst>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"/>
  </numFmts>
  <fonts count="3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Verdana"/>
      <family val="2"/>
    </font>
    <font>
      <b/>
      <sz val="12"/>
      <color rgb="FF7A4282"/>
      <name val="Verdana"/>
      <family val="2"/>
    </font>
    <font>
      <sz val="9"/>
      <color theme="1"/>
      <name val="Verdana"/>
      <family val="2"/>
    </font>
    <font>
      <sz val="10"/>
      <color indexed="0"/>
      <name val="Helv"/>
    </font>
    <font>
      <sz val="9"/>
      <color indexed="8"/>
      <name val="Arial"/>
      <family val="2"/>
    </font>
    <font>
      <sz val="9"/>
      <color theme="1"/>
      <name val="Arial"/>
      <family val="2"/>
    </font>
    <font>
      <i/>
      <sz val="8"/>
      <name val="Verdana"/>
      <family val="2"/>
    </font>
    <font>
      <b/>
      <vertAlign val="superscript"/>
      <sz val="8"/>
      <color rgb="FF7A4282"/>
      <name val="Verdana"/>
      <family val="2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sz val="11"/>
      <color theme="0"/>
      <name val="Verdana"/>
      <family val="2"/>
    </font>
    <font>
      <sz val="9"/>
      <name val="Verdana"/>
      <family val="2"/>
    </font>
    <font>
      <vertAlign val="superscript"/>
      <sz val="8"/>
      <name val="Verdana"/>
      <family val="2"/>
    </font>
    <font>
      <b/>
      <sz val="11"/>
      <color theme="1"/>
      <name val="Verdana"/>
      <family val="2"/>
    </font>
    <font>
      <b/>
      <sz val="9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i/>
      <sz val="9"/>
      <name val="Verdana"/>
      <family val="2"/>
    </font>
    <font>
      <sz val="8"/>
      <color theme="1"/>
      <name val="Aptos Narrow"/>
      <family val="2"/>
      <scheme val="minor"/>
    </font>
    <font>
      <b/>
      <vertAlign val="superscript"/>
      <sz val="8"/>
      <color theme="0"/>
      <name val="Verdana"/>
      <family val="2"/>
    </font>
    <font>
      <b/>
      <sz val="9"/>
      <color indexed="8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Verdana"/>
      <family val="2"/>
    </font>
    <font>
      <i/>
      <u/>
      <sz val="8"/>
      <color theme="1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E1A4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9" fontId="26" fillId="0" borderId="0" applyFont="0" applyFill="0" applyBorder="0" applyAlignment="0" applyProtection="0"/>
    <xf numFmtId="0" fontId="27" fillId="0" borderId="0"/>
    <xf numFmtId="0" fontId="28" fillId="0" borderId="0"/>
    <xf numFmtId="0" fontId="27" fillId="0" borderId="0"/>
  </cellStyleXfs>
  <cellXfs count="97">
    <xf numFmtId="0" fontId="0" fillId="0" borderId="0" xfId="0"/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0" fontId="4" fillId="0" borderId="0" xfId="0" applyFont="1"/>
    <xf numFmtId="0" fontId="6" fillId="0" borderId="0" xfId="2" applyFont="1"/>
    <xf numFmtId="0" fontId="7" fillId="0" borderId="0" xfId="0" applyFont="1"/>
    <xf numFmtId="0" fontId="8" fillId="0" borderId="0" xfId="1" applyFont="1" applyAlignment="1" applyProtection="1"/>
    <xf numFmtId="3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3" fontId="11" fillId="2" borderId="0" xfId="0" applyNumberFormat="1" applyFont="1" applyFill="1" applyAlignment="1">
      <alignment horizontal="right" wrapText="1"/>
    </xf>
    <xf numFmtId="3" fontId="11" fillId="2" borderId="0" xfId="0" quotePrefix="1" applyNumberFormat="1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12" fillId="0" borderId="0" xfId="0" applyFont="1"/>
    <xf numFmtId="0" fontId="13" fillId="0" borderId="0" xfId="2" applyFont="1" applyAlignment="1">
      <alignment horizontal="left" indent="1"/>
    </xf>
    <xf numFmtId="3" fontId="13" fillId="0" borderId="0" xfId="0" applyNumberFormat="1" applyFont="1"/>
    <xf numFmtId="165" fontId="13" fillId="0" borderId="0" xfId="0" applyNumberFormat="1" applyFont="1"/>
    <xf numFmtId="3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2" applyFont="1" applyBorder="1" applyAlignment="1">
      <alignment horizontal="left"/>
    </xf>
    <xf numFmtId="3" fontId="16" fillId="0" borderId="1" xfId="0" applyNumberFormat="1" applyFont="1" applyBorder="1"/>
    <xf numFmtId="3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3" fontId="17" fillId="0" borderId="0" xfId="0" quotePrefix="1" applyNumberFormat="1" applyFont="1" applyAlignment="1">
      <alignment wrapText="1"/>
    </xf>
    <xf numFmtId="3" fontId="17" fillId="0" borderId="0" xfId="0" applyNumberFormat="1" applyFont="1"/>
    <xf numFmtId="165" fontId="17" fillId="0" borderId="0" xfId="0" applyNumberFormat="1" applyFont="1"/>
    <xf numFmtId="0" fontId="17" fillId="0" borderId="0" xfId="0" applyFont="1"/>
    <xf numFmtId="0" fontId="18" fillId="0" borderId="0" xfId="0" quotePrefix="1" applyFont="1" applyAlignment="1">
      <alignment horizontal="left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11" fillId="2" borderId="0" xfId="0" applyNumberFormat="1" applyFont="1" applyFill="1" applyAlignment="1">
      <alignment horizontal="center" wrapText="1"/>
    </xf>
    <xf numFmtId="3" fontId="20" fillId="0" borderId="0" xfId="0" applyNumberFormat="1" applyFont="1"/>
    <xf numFmtId="0" fontId="17" fillId="0" borderId="0" xfId="0" quotePrefix="1" applyFont="1"/>
    <xf numFmtId="0" fontId="16" fillId="0" borderId="1" xfId="2" applyFont="1" applyBorder="1" applyAlignment="1">
      <alignment horizontal="left" indent="1"/>
    </xf>
    <xf numFmtId="3" fontId="13" fillId="0" borderId="1" xfId="0" applyNumberFormat="1" applyFont="1" applyBorder="1"/>
    <xf numFmtId="0" fontId="22" fillId="0" borderId="0" xfId="0" applyFont="1"/>
    <xf numFmtId="0" fontId="0" fillId="0" borderId="1" xfId="0" applyBorder="1"/>
    <xf numFmtId="0" fontId="16" fillId="0" borderId="0" xfId="2" applyFont="1" applyAlignment="1">
      <alignment vertical="top"/>
    </xf>
    <xf numFmtId="0" fontId="21" fillId="0" borderId="0" xfId="2" applyFont="1" applyAlignment="1">
      <alignment horizontal="left" indent="1"/>
    </xf>
    <xf numFmtId="0" fontId="16" fillId="0" borderId="0" xfId="2" applyFont="1"/>
    <xf numFmtId="0" fontId="11" fillId="2" borderId="0" xfId="0" applyFont="1" applyFill="1" applyAlignment="1">
      <alignment horizontal="left"/>
    </xf>
    <xf numFmtId="0" fontId="24" fillId="0" borderId="0" xfId="2" applyFont="1" applyAlignment="1">
      <alignment horizontal="left"/>
    </xf>
    <xf numFmtId="0" fontId="11" fillId="2" borderId="0" xfId="0" applyFont="1" applyFill="1" applyAlignment="1">
      <alignment horizontal="left" wrapText="1"/>
    </xf>
    <xf numFmtId="3" fontId="11" fillId="2" borderId="0" xfId="0" applyNumberFormat="1" applyFont="1" applyFill="1" applyAlignment="1">
      <alignment horizontal="left" wrapText="1"/>
    </xf>
    <xf numFmtId="0" fontId="11" fillId="2" borderId="0" xfId="0" applyFont="1" applyFill="1"/>
    <xf numFmtId="0" fontId="1" fillId="0" borderId="0" xfId="1"/>
    <xf numFmtId="0" fontId="13" fillId="0" borderId="0" xfId="2" applyFont="1"/>
    <xf numFmtId="0" fontId="13" fillId="0" borderId="0" xfId="2" applyFont="1" applyAlignment="1">
      <alignment vertical="top"/>
    </xf>
    <xf numFmtId="9" fontId="10" fillId="0" borderId="0" xfId="3" applyFont="1"/>
    <xf numFmtId="0" fontId="13" fillId="0" borderId="1" xfId="2" applyFont="1" applyBorder="1" applyAlignment="1">
      <alignment vertical="top"/>
    </xf>
    <xf numFmtId="3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6" fillId="0" borderId="1" xfId="0" applyNumberFormat="1" applyFont="1" applyBorder="1"/>
    <xf numFmtId="0" fontId="11" fillId="2" borderId="0" xfId="0" applyFont="1" applyFill="1" applyAlignment="1">
      <alignment horizontal="center" vertical="top"/>
    </xf>
    <xf numFmtId="0" fontId="30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30" fillId="0" borderId="0" xfId="0" applyFont="1"/>
    <xf numFmtId="0" fontId="2" fillId="2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6" fillId="0" borderId="0" xfId="2" applyFont="1" applyAlignment="1">
      <alignment horizontal="left"/>
    </xf>
    <xf numFmtId="3" fontId="16" fillId="0" borderId="0" xfId="0" applyNumberFormat="1" applyFont="1"/>
    <xf numFmtId="9" fontId="16" fillId="0" borderId="0" xfId="3" applyFont="1" applyBorder="1"/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6" fillId="0" borderId="0" xfId="2" applyFont="1" applyAlignment="1">
      <alignment horizontal="left" indent="1"/>
    </xf>
    <xf numFmtId="9" fontId="13" fillId="0" borderId="0" xfId="3" applyFont="1" applyBorder="1"/>
    <xf numFmtId="0" fontId="11" fillId="2" borderId="0" xfId="0" applyFont="1" applyFill="1" applyAlignment="1">
      <alignment horizontal="center" wrapText="1"/>
    </xf>
    <xf numFmtId="3" fontId="29" fillId="0" borderId="0" xfId="0" applyNumberFormat="1" applyFont="1"/>
    <xf numFmtId="165" fontId="16" fillId="0" borderId="0" xfId="0" applyNumberFormat="1" applyFont="1"/>
    <xf numFmtId="3" fontId="13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0" fillId="0" borderId="0" xfId="0" quotePrefix="1" applyFont="1"/>
    <xf numFmtId="9" fontId="13" fillId="0" borderId="0" xfId="3" applyFont="1" applyBorder="1" applyAlignment="1">
      <alignment horizontal="center"/>
    </xf>
    <xf numFmtId="0" fontId="17" fillId="0" borderId="0" xfId="0" quotePrefix="1" applyFont="1" applyAlignment="1">
      <alignment horizontal="left" wrapText="1"/>
    </xf>
    <xf numFmtId="0" fontId="17" fillId="0" borderId="0" xfId="0" quotePrefix="1" applyFont="1" applyAlignment="1">
      <alignment horizontal="left"/>
    </xf>
    <xf numFmtId="3" fontId="13" fillId="0" borderId="0" xfId="0" quotePrefix="1" applyNumberFormat="1" applyFont="1" applyAlignment="1">
      <alignment horizontal="right"/>
    </xf>
    <xf numFmtId="3" fontId="16" fillId="0" borderId="1" xfId="0" quotePrefix="1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3" fontId="3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3" fontId="11" fillId="2" borderId="0" xfId="0" applyNumberFormat="1" applyFont="1" applyFill="1" applyAlignment="1">
      <alignment horizontal="center" vertical="top"/>
    </xf>
    <xf numFmtId="0" fontId="17" fillId="0" borderId="0" xfId="0" quotePrefix="1" applyFont="1" applyAlignment="1">
      <alignment horizontal="left" wrapText="1"/>
    </xf>
    <xf numFmtId="3" fontId="17" fillId="0" borderId="0" xfId="0" quotePrefix="1" applyNumberFormat="1" applyFont="1" applyAlignment="1">
      <alignment horizontal="left" wrapText="1"/>
    </xf>
    <xf numFmtId="3" fontId="3" fillId="0" borderId="0" xfId="0" applyNumberFormat="1" applyFont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top" wrapText="1"/>
    </xf>
    <xf numFmtId="11" fontId="11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</cellXfs>
  <cellStyles count="7">
    <cellStyle name="Hyperlink" xfId="1" builtinId="8"/>
    <cellStyle name="Normal" xfId="0" builtinId="0"/>
    <cellStyle name="Normal 2" xfId="2" xr:uid="{9094CB41-C666-40A8-8E7E-BBDF4354402D}"/>
    <cellStyle name="Normal 2 2" xfId="4" xr:uid="{FE66EB9C-C796-46F8-A821-7B61E63D3F06}"/>
    <cellStyle name="Normal 2 3" xfId="5" xr:uid="{60F11517-6997-4A39-9AB4-A18842BCD076}"/>
    <cellStyle name="Normal 2 3 2" xfId="6" xr:uid="{B94EA097-9203-4A7F-ACAC-02F2B15EC9F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4</xdr:col>
      <xdr:colOff>278130</xdr:colOff>
      <xdr:row>6</xdr:row>
      <xdr:rowOff>45720</xdr:rowOff>
    </xdr:to>
    <xdr:pic>
      <xdr:nvPicPr>
        <xdr:cNvPr id="2" name="Graphic 9" descr="Australian Government&#10;Australian Trade and Investment Commission&#10;Tourism Research Australia">
          <a:extLst>
            <a:ext uri="{FF2B5EF4-FFF2-40B4-BE49-F238E27FC236}">
              <a16:creationId xmlns:a16="http://schemas.microsoft.com/office/drawing/2014/main" id="{CBE42FF8-1716-45AD-A1CE-C36877DFD3D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3351530" cy="1134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D9F79-BC66-47CA-AAD5-FE2776357E13}">
  <sheetPr codeName="Sheet4">
    <pageSetUpPr autoPageBreaks="0"/>
  </sheetPr>
  <dimension ref="A1:P30"/>
  <sheetViews>
    <sheetView showGridLines="0" tabSelected="1" workbookViewId="0">
      <selection sqref="A1:P1"/>
    </sheetView>
  </sheetViews>
  <sheetFormatPr defaultRowHeight="14.5" x14ac:dyDescent="0.35"/>
  <cols>
    <col min="1" max="1" width="18.81640625" customWidth="1"/>
  </cols>
  <sheetData>
    <row r="1" spans="1:16" x14ac:dyDescent="0.3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x14ac:dyDescent="0.3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x14ac:dyDescent="0.3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1:16" x14ac:dyDescent="0.3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x14ac:dyDescent="0.3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6" x14ac:dyDescent="0.3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8" spans="1:16" ht="15" x14ac:dyDescent="0.35">
      <c r="A8" s="84" t="s">
        <v>225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</row>
    <row r="9" spans="1:16" ht="1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 x14ac:dyDescent="0.35">
      <c r="A10" s="2" t="s">
        <v>99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3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6" x14ac:dyDescent="0.35">
      <c r="A12" s="49" t="s">
        <v>0</v>
      </c>
      <c r="B12" s="3" t="s">
        <v>220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5">
      <c r="A13" s="49" t="s">
        <v>1</v>
      </c>
      <c r="B13" s="3" t="s">
        <v>221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35">
      <c r="A14" s="49" t="s">
        <v>2</v>
      </c>
      <c r="B14" s="3" t="s">
        <v>222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35">
      <c r="A15" s="49" t="s">
        <v>3</v>
      </c>
      <c r="B15" s="3" t="s">
        <v>193</v>
      </c>
    </row>
    <row r="16" spans="1:16" x14ac:dyDescent="0.35">
      <c r="A16" s="49" t="s">
        <v>4</v>
      </c>
      <c r="B16" s="3" t="s">
        <v>194</v>
      </c>
    </row>
    <row r="17" spans="1:16" x14ac:dyDescent="0.35">
      <c r="A17" s="49" t="s">
        <v>5</v>
      </c>
      <c r="B17" s="3" t="s">
        <v>190</v>
      </c>
    </row>
    <row r="18" spans="1:16" x14ac:dyDescent="0.35">
      <c r="A18" s="49" t="s">
        <v>100</v>
      </c>
      <c r="B18" s="3" t="s">
        <v>203</v>
      </c>
    </row>
    <row r="19" spans="1:16" x14ac:dyDescent="0.35">
      <c r="A19" s="49" t="s">
        <v>101</v>
      </c>
      <c r="B19" s="3" t="s">
        <v>195</v>
      </c>
    </row>
    <row r="22" spans="1:16" ht="15" x14ac:dyDescent="0.35">
      <c r="A22" s="2" t="s">
        <v>104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</row>
    <row r="24" spans="1:16" x14ac:dyDescent="0.35">
      <c r="A24" s="49" t="s">
        <v>102</v>
      </c>
      <c r="B24" s="3" t="s">
        <v>112</v>
      </c>
    </row>
    <row r="25" spans="1:16" x14ac:dyDescent="0.35">
      <c r="A25" s="49" t="s">
        <v>103</v>
      </c>
      <c r="B25" s="3" t="s">
        <v>202</v>
      </c>
    </row>
    <row r="26" spans="1:16" x14ac:dyDescent="0.35">
      <c r="A26" s="49" t="s">
        <v>116</v>
      </c>
      <c r="B26" s="3" t="s">
        <v>196</v>
      </c>
    </row>
    <row r="28" spans="1:16" x14ac:dyDescent="0.35">
      <c r="A28" s="49" t="s">
        <v>106</v>
      </c>
    </row>
    <row r="30" spans="1:16" x14ac:dyDescent="0.35">
      <c r="A30" s="6" t="s">
        <v>6</v>
      </c>
    </row>
  </sheetData>
  <mergeCells count="9">
    <mergeCell ref="A8:P8"/>
    <mergeCell ref="A11:P11"/>
    <mergeCell ref="A23:P23"/>
    <mergeCell ref="A1:P1"/>
    <mergeCell ref="A2:P2"/>
    <mergeCell ref="A3:P3"/>
    <mergeCell ref="A4:P4"/>
    <mergeCell ref="A5:P5"/>
    <mergeCell ref="A6:P6"/>
  </mergeCells>
  <phoneticPr fontId="25" type="noConversion"/>
  <hyperlinks>
    <hyperlink ref="A12" location="'TABLE 1'!A1" display="Table 1" xr:uid="{E3AA6E3B-1550-4654-B005-5B573BB0F3FF}"/>
    <hyperlink ref="A13" location="'Table 2'!A1" display="Table 2" xr:uid="{ED5A6258-5609-4E10-B638-3890B059824D}"/>
    <hyperlink ref="A15" location="'Table 4'!A1" display="Table 4" xr:uid="{D9231156-1889-4708-8A15-78E4FAA33957}"/>
    <hyperlink ref="A17" location="'Table 6'!A1" display="Table 6" xr:uid="{59FA9662-C50B-4A97-ADAD-4989B662F2D3}"/>
    <hyperlink ref="A16" location="'Table 5'!A1" display="Table 5" xr:uid="{36A4A62D-03AD-45D7-B975-4E638194E0F8}"/>
    <hyperlink ref="A18" location="'Table 7'!A1" display="Table 7" xr:uid="{F65B3138-C5CE-40E2-9A3B-F6782F176432}"/>
    <hyperlink ref="A24" location="'Table 9'!A1" display="Table 9" xr:uid="{88E2EEC6-68B8-407C-BB6F-B2D777FC898F}"/>
    <hyperlink ref="A25" location="'Table 10'!A1" display="Table 10" xr:uid="{71B9BA77-F007-4DB3-9D65-3BC2ABE20366}"/>
    <hyperlink ref="A26" location="'Table 11'!A1" display="Table 11" xr:uid="{0FCFB228-17C5-400D-A0FE-7E3458D69355}"/>
    <hyperlink ref="A28" location="Reference!A1" display="Reference" xr:uid="{9E4FEE1E-5524-429D-BCC7-322484126F8E}"/>
    <hyperlink ref="A14" location="'Table 3'!A1" display="Table 3" xr:uid="{A4764371-6BF3-4FCC-BDE3-3A0DD5EDD8A3}"/>
    <hyperlink ref="A19" location="'Table 8'!A1" display="Table 8" xr:uid="{E3664BB7-9B38-4E76-B9FF-9B9749ED8B3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69E4-045B-4299-9A3A-48C87D5E7785}">
  <sheetPr codeName="Sheet2">
    <pageSetUpPr autoPageBreaks="0"/>
  </sheetPr>
  <dimension ref="A2:S37"/>
  <sheetViews>
    <sheetView showGridLines="0" zoomScaleNormal="100" workbookViewId="0"/>
  </sheetViews>
  <sheetFormatPr defaultColWidth="9.1796875" defaultRowHeight="13.5" x14ac:dyDescent="0.25"/>
  <cols>
    <col min="1" max="1" width="31.1796875" style="9" customWidth="1"/>
    <col min="2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9" ht="15" customHeight="1" x14ac:dyDescent="0.25">
      <c r="A2" s="84" t="s">
        <v>217</v>
      </c>
      <c r="B2" s="89"/>
      <c r="C2" s="89"/>
      <c r="D2" s="89"/>
      <c r="E2" s="89"/>
      <c r="F2" s="89"/>
      <c r="G2" s="89"/>
      <c r="H2" s="89"/>
      <c r="I2" s="89"/>
      <c r="J2" s="89"/>
    </row>
    <row r="3" spans="1:19" ht="15" customHeight="1" x14ac:dyDescent="0.25">
      <c r="A3" s="84" t="s">
        <v>234</v>
      </c>
      <c r="B3" s="89"/>
      <c r="C3" s="89"/>
      <c r="D3" s="89"/>
      <c r="E3" s="89"/>
      <c r="F3" s="89"/>
      <c r="G3" s="89"/>
      <c r="H3" s="89"/>
      <c r="I3" s="89"/>
      <c r="J3" s="89"/>
    </row>
    <row r="4" spans="1:19" ht="15" customHeight="1" x14ac:dyDescent="0.25">
      <c r="A4" s="10"/>
      <c r="B4" s="86" t="s">
        <v>7</v>
      </c>
      <c r="C4" s="86"/>
      <c r="D4" s="90" t="s">
        <v>8</v>
      </c>
      <c r="E4" s="90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9" s="16" customFormat="1" ht="34.5" x14ac:dyDescent="0.25">
      <c r="A5" s="11"/>
      <c r="B5" s="34" t="s">
        <v>223</v>
      </c>
      <c r="C5" s="34" t="s">
        <v>224</v>
      </c>
      <c r="D5" s="13" t="s">
        <v>12</v>
      </c>
      <c r="E5" s="14" t="s">
        <v>13</v>
      </c>
      <c r="F5" s="34" t="s">
        <v>223</v>
      </c>
      <c r="G5" s="34" t="s">
        <v>224</v>
      </c>
      <c r="H5" s="13" t="s">
        <v>12</v>
      </c>
      <c r="I5" s="14" t="s">
        <v>13</v>
      </c>
      <c r="J5" s="34" t="s">
        <v>223</v>
      </c>
      <c r="K5" s="34" t="s">
        <v>224</v>
      </c>
      <c r="L5" s="15" t="s">
        <v>14</v>
      </c>
      <c r="M5" s="14" t="s">
        <v>13</v>
      </c>
      <c r="N5" s="34" t="s">
        <v>223</v>
      </c>
      <c r="O5" s="34" t="s">
        <v>224</v>
      </c>
      <c r="P5" s="15" t="s">
        <v>14</v>
      </c>
      <c r="Q5" s="14" t="s">
        <v>13</v>
      </c>
    </row>
    <row r="6" spans="1:19" x14ac:dyDescent="0.25">
      <c r="A6" s="17" t="s">
        <v>15</v>
      </c>
      <c r="B6" s="18">
        <v>305.71637193999999</v>
      </c>
      <c r="C6" s="18">
        <v>326.83999699999998</v>
      </c>
      <c r="D6" s="18">
        <f>C6-B6</f>
        <v>21.123625059999995</v>
      </c>
      <c r="E6" s="18">
        <f>(C6/B6-1)*100</f>
        <v>6.9095498307646164</v>
      </c>
      <c r="F6" s="18">
        <v>3572.2695745999999</v>
      </c>
      <c r="G6" s="18">
        <v>3565.3843763</v>
      </c>
      <c r="H6" s="18">
        <f>G6-F6</f>
        <v>-6.8851982999999564</v>
      </c>
      <c r="I6" s="18">
        <f>(G6/F6-1)*100</f>
        <v>-0.19274016577460751</v>
      </c>
      <c r="J6" s="18">
        <v>488.26083571999999</v>
      </c>
      <c r="K6" s="18">
        <v>565.45326086</v>
      </c>
      <c r="L6" s="18">
        <f>K6-J6</f>
        <v>77.192425140000012</v>
      </c>
      <c r="M6" s="18">
        <f>(K6/J6-1)*100</f>
        <v>15.80966964638284</v>
      </c>
      <c r="N6" s="18">
        <v>792.76869290000002</v>
      </c>
      <c r="O6" s="18">
        <v>882.46085046999997</v>
      </c>
      <c r="P6" s="18">
        <f>O6-N6</f>
        <v>89.692157569999949</v>
      </c>
      <c r="Q6" s="18">
        <f>(O6/N6-1)*100</f>
        <v>11.31378652730346</v>
      </c>
    </row>
    <row r="7" spans="1:19" x14ac:dyDescent="0.25">
      <c r="A7" s="17" t="s">
        <v>16</v>
      </c>
      <c r="B7" s="18">
        <v>60.883550989</v>
      </c>
      <c r="C7" s="18">
        <v>59.146296999999997</v>
      </c>
      <c r="D7" s="18">
        <f t="shared" ref="D7:D30" si="0">C7-B7</f>
        <v>-1.7372539890000027</v>
      </c>
      <c r="E7" s="18">
        <f t="shared" ref="E7:E30" si="1">(C7/B7-1)*100</f>
        <v>-2.8534045087381221</v>
      </c>
      <c r="F7" s="18">
        <v>2285.3183447000001</v>
      </c>
      <c r="G7" s="18">
        <v>2407.6595904999999</v>
      </c>
      <c r="H7" s="18">
        <f t="shared" ref="H7:H30" si="2">G7-F7</f>
        <v>122.3412457999998</v>
      </c>
      <c r="I7" s="18">
        <f t="shared" ref="I7:I30" si="3">(G7/F7-1)*100</f>
        <v>5.3533568346715299</v>
      </c>
      <c r="J7" s="18">
        <v>228.78433272999999</v>
      </c>
      <c r="K7" s="18">
        <v>245.32563787000001</v>
      </c>
      <c r="L7" s="18">
        <f t="shared" ref="L7:L30" si="4">K7-J7</f>
        <v>16.54130514000002</v>
      </c>
      <c r="M7" s="18">
        <f t="shared" ref="M7:M30" si="5">(K7/J7-1)*100</f>
        <v>7.2300864935193054</v>
      </c>
      <c r="N7" s="18">
        <v>325.21869230999999</v>
      </c>
      <c r="O7" s="18">
        <v>351.61446403999997</v>
      </c>
      <c r="P7" s="18">
        <f t="shared" ref="P7:P30" si="6">O7-N7</f>
        <v>26.395771729999979</v>
      </c>
      <c r="Q7" s="18">
        <f t="shared" ref="Q7:Q30" si="7">(O7/N7-1)*100</f>
        <v>8.1163144536721141</v>
      </c>
    </row>
    <row r="8" spans="1:19" x14ac:dyDescent="0.25">
      <c r="A8" s="17" t="s">
        <v>17</v>
      </c>
      <c r="B8" s="18">
        <v>43.085690991</v>
      </c>
      <c r="C8" s="18">
        <v>53.005530999999998</v>
      </c>
      <c r="D8" s="18">
        <f t="shared" si="0"/>
        <v>9.9198400089999978</v>
      </c>
      <c r="E8" s="18">
        <f t="shared" si="1"/>
        <v>23.023513795037221</v>
      </c>
      <c r="F8" s="18">
        <v>799.90738379000004</v>
      </c>
      <c r="G8" s="18">
        <v>1255.7547216999999</v>
      </c>
      <c r="H8" s="18">
        <f t="shared" si="2"/>
        <v>455.84733790999985</v>
      </c>
      <c r="I8" s="18">
        <f t="shared" si="3"/>
        <v>56.987514698285821</v>
      </c>
      <c r="J8" s="18">
        <v>172.70381168</v>
      </c>
      <c r="K8" s="18">
        <v>240.53420419</v>
      </c>
      <c r="L8" s="18">
        <f t="shared" si="4"/>
        <v>67.830392509999996</v>
      </c>
      <c r="M8" s="18">
        <f t="shared" si="5"/>
        <v>39.275561928929406</v>
      </c>
      <c r="N8" s="18">
        <v>240.91033729</v>
      </c>
      <c r="O8" s="18">
        <v>312.45689140000002</v>
      </c>
      <c r="P8" s="18">
        <f t="shared" si="6"/>
        <v>71.546554110000017</v>
      </c>
      <c r="Q8" s="18">
        <f t="shared" si="7"/>
        <v>29.698415981160075</v>
      </c>
    </row>
    <row r="9" spans="1:19" x14ac:dyDescent="0.25">
      <c r="A9" s="17" t="s">
        <v>18</v>
      </c>
      <c r="B9" s="18">
        <v>104.78106699</v>
      </c>
      <c r="C9" s="18">
        <v>107.471659</v>
      </c>
      <c r="D9" s="18">
        <f t="shared" si="0"/>
        <v>2.6905920100000031</v>
      </c>
      <c r="E9" s="18">
        <f t="shared" si="1"/>
        <v>2.5678226871432619</v>
      </c>
      <c r="F9" s="18">
        <v>1198.6294310000001</v>
      </c>
      <c r="G9" s="18">
        <v>1284.4962230000001</v>
      </c>
      <c r="H9" s="18">
        <f t="shared" si="2"/>
        <v>85.866792000000032</v>
      </c>
      <c r="I9" s="18">
        <f t="shared" si="3"/>
        <v>7.1637480091209405</v>
      </c>
      <c r="J9" s="18">
        <v>269.50350823999997</v>
      </c>
      <c r="K9" s="18">
        <v>296.13473875</v>
      </c>
      <c r="L9" s="18">
        <f t="shared" si="4"/>
        <v>26.631230510000023</v>
      </c>
      <c r="M9" s="18">
        <f t="shared" si="5"/>
        <v>9.8815895510659502</v>
      </c>
      <c r="N9" s="18">
        <v>405.22395222</v>
      </c>
      <c r="O9" s="18">
        <v>445.24627956</v>
      </c>
      <c r="P9" s="18">
        <f t="shared" si="6"/>
        <v>40.022327340000004</v>
      </c>
      <c r="Q9" s="18">
        <f t="shared" si="7"/>
        <v>9.8765946881322222</v>
      </c>
    </row>
    <row r="10" spans="1:19" x14ac:dyDescent="0.25">
      <c r="A10" s="17" t="s">
        <v>19</v>
      </c>
      <c r="B10" s="18">
        <v>49.306764993000002</v>
      </c>
      <c r="C10" s="18">
        <v>44.819206000000001</v>
      </c>
      <c r="D10" s="18">
        <f t="shared" si="0"/>
        <v>-4.4875589930000004</v>
      </c>
      <c r="E10" s="18">
        <f t="shared" si="1"/>
        <v>-9.1013048486086934</v>
      </c>
      <c r="F10" s="18">
        <v>1056.1376219000001</v>
      </c>
      <c r="G10" s="18">
        <v>970.65789940000002</v>
      </c>
      <c r="H10" s="18">
        <f t="shared" si="2"/>
        <v>-85.479722500000094</v>
      </c>
      <c r="I10" s="18">
        <f t="shared" si="3"/>
        <v>-8.0936159007593549</v>
      </c>
      <c r="J10" s="18">
        <v>136.99144762</v>
      </c>
      <c r="K10" s="18">
        <v>157.29434558</v>
      </c>
      <c r="L10" s="18">
        <f t="shared" si="4"/>
        <v>20.302897959999996</v>
      </c>
      <c r="M10" s="18">
        <f t="shared" si="5"/>
        <v>14.820558737592226</v>
      </c>
      <c r="N10" s="18">
        <v>193.01938763000001</v>
      </c>
      <c r="O10" s="18">
        <v>215.81732498</v>
      </c>
      <c r="P10" s="18">
        <f t="shared" si="6"/>
        <v>22.797937349999984</v>
      </c>
      <c r="Q10" s="18">
        <f t="shared" si="7"/>
        <v>11.811216287610172</v>
      </c>
    </row>
    <row r="11" spans="1:19" x14ac:dyDescent="0.25">
      <c r="A11" s="17" t="s">
        <v>20</v>
      </c>
      <c r="B11" s="18">
        <v>60.050274989000002</v>
      </c>
      <c r="C11" s="18">
        <v>53.277859999999997</v>
      </c>
      <c r="D11" s="18">
        <f t="shared" si="0"/>
        <v>-6.7724149890000049</v>
      </c>
      <c r="E11" s="18">
        <f t="shared" si="1"/>
        <v>-11.277908369679535</v>
      </c>
      <c r="F11" s="18">
        <v>2708.6494529000001</v>
      </c>
      <c r="G11" s="18">
        <v>2093.8614514000001</v>
      </c>
      <c r="H11" s="18">
        <f t="shared" si="2"/>
        <v>-614.78800150000006</v>
      </c>
      <c r="I11" s="18">
        <f t="shared" si="3"/>
        <v>-22.697215427481055</v>
      </c>
      <c r="J11" s="18">
        <v>215.82600466</v>
      </c>
      <c r="K11" s="18">
        <v>208.16789220999999</v>
      </c>
      <c r="L11" s="18">
        <f t="shared" si="4"/>
        <v>-7.6581124500000044</v>
      </c>
      <c r="M11" s="18">
        <f t="shared" si="5"/>
        <v>-3.5482806912281784</v>
      </c>
      <c r="N11" s="18">
        <v>297.17574846999997</v>
      </c>
      <c r="O11" s="18">
        <v>265.32338271999998</v>
      </c>
      <c r="P11" s="18">
        <f t="shared" si="6"/>
        <v>-31.85236574999999</v>
      </c>
      <c r="Q11" s="18">
        <f t="shared" si="7"/>
        <v>-10.718359729550908</v>
      </c>
    </row>
    <row r="12" spans="1:19" x14ac:dyDescent="0.25">
      <c r="A12" s="17" t="s">
        <v>22</v>
      </c>
      <c r="B12" s="18">
        <v>35.315266991999998</v>
      </c>
      <c r="C12" s="18">
        <v>36.928149998999999</v>
      </c>
      <c r="D12" s="18">
        <f t="shared" si="0"/>
        <v>1.6128830070000006</v>
      </c>
      <c r="E12" s="18">
        <f t="shared" si="1"/>
        <v>4.567098437526651</v>
      </c>
      <c r="F12" s="18">
        <v>2717.6085426999998</v>
      </c>
      <c r="G12" s="18">
        <v>2206.3312704999998</v>
      </c>
      <c r="H12" s="18">
        <f t="shared" si="2"/>
        <v>-511.27727219999997</v>
      </c>
      <c r="I12" s="18">
        <f t="shared" si="3"/>
        <v>-18.813499595936488</v>
      </c>
      <c r="J12" s="18">
        <v>234.84954771</v>
      </c>
      <c r="K12" s="18">
        <v>188.99433105</v>
      </c>
      <c r="L12" s="18">
        <f t="shared" si="4"/>
        <v>-45.855216659999996</v>
      </c>
      <c r="M12" s="18">
        <f t="shared" si="5"/>
        <v>-19.525358727377039</v>
      </c>
      <c r="N12" s="18">
        <v>314.43441386000001</v>
      </c>
      <c r="O12" s="18">
        <v>255.91807448</v>
      </c>
      <c r="P12" s="18">
        <f t="shared" si="6"/>
        <v>-58.516339380000005</v>
      </c>
      <c r="Q12" s="18">
        <f t="shared" si="7"/>
        <v>-18.610030200464646</v>
      </c>
    </row>
    <row r="13" spans="1:19" x14ac:dyDescent="0.25">
      <c r="A13" s="17" t="s">
        <v>23</v>
      </c>
      <c r="B13" s="18">
        <v>27.873125995999999</v>
      </c>
      <c r="C13" s="18">
        <v>27.064786000000002</v>
      </c>
      <c r="D13" s="18">
        <f t="shared" si="0"/>
        <v>-0.80833999599999729</v>
      </c>
      <c r="E13" s="18">
        <f t="shared" si="1"/>
        <v>-2.9000693934221777</v>
      </c>
      <c r="F13" s="18">
        <v>1400.4018427999999</v>
      </c>
      <c r="G13" s="18">
        <v>1926.5051103000001</v>
      </c>
      <c r="H13" s="18">
        <f t="shared" si="2"/>
        <v>526.10326750000013</v>
      </c>
      <c r="I13" s="18">
        <f t="shared" si="3"/>
        <v>37.56802165070674</v>
      </c>
      <c r="J13" s="18">
        <v>134.95741767999999</v>
      </c>
      <c r="K13" s="18">
        <v>113.96662875</v>
      </c>
      <c r="L13" s="18">
        <f t="shared" si="4"/>
        <v>-20.990788929999994</v>
      </c>
      <c r="M13" s="18">
        <f t="shared" si="5"/>
        <v>-15.553638540840819</v>
      </c>
      <c r="N13" s="18">
        <v>176.60471673999999</v>
      </c>
      <c r="O13" s="18">
        <v>147.16692576</v>
      </c>
      <c r="P13" s="18">
        <f t="shared" si="6"/>
        <v>-29.437790979999988</v>
      </c>
      <c r="Q13" s="18">
        <f t="shared" si="7"/>
        <v>-16.668745616425817</v>
      </c>
      <c r="S13" s="7"/>
    </row>
    <row r="14" spans="1:19" x14ac:dyDescent="0.25">
      <c r="A14" s="17" t="s">
        <v>24</v>
      </c>
      <c r="B14" s="18">
        <v>40.177316992000002</v>
      </c>
      <c r="C14" s="18">
        <v>34.658833999000002</v>
      </c>
      <c r="D14" s="18">
        <f t="shared" si="0"/>
        <v>-5.5184829929999992</v>
      </c>
      <c r="E14" s="18">
        <f t="shared" si="1"/>
        <v>-13.7353198425341</v>
      </c>
      <c r="F14" s="18">
        <v>1262.2300281</v>
      </c>
      <c r="G14" s="18">
        <v>1466.4552020000001</v>
      </c>
      <c r="H14" s="18">
        <f t="shared" si="2"/>
        <v>204.22517390000007</v>
      </c>
      <c r="I14" s="18">
        <f t="shared" si="3"/>
        <v>16.17971125337705</v>
      </c>
      <c r="J14" s="18">
        <v>165.74009710999999</v>
      </c>
      <c r="K14" s="18">
        <v>172.09525012</v>
      </c>
      <c r="L14" s="18">
        <f t="shared" si="4"/>
        <v>6.3551530100000093</v>
      </c>
      <c r="M14" s="18">
        <f t="shared" si="5"/>
        <v>3.8344088852452884</v>
      </c>
      <c r="N14" s="18">
        <v>233.06306863</v>
      </c>
      <c r="O14" s="18">
        <v>214.56734965000001</v>
      </c>
      <c r="P14" s="18">
        <f t="shared" si="6"/>
        <v>-18.495718979999992</v>
      </c>
      <c r="Q14" s="18">
        <f t="shared" si="7"/>
        <v>-7.9359287117955706</v>
      </c>
    </row>
    <row r="15" spans="1:19" x14ac:dyDescent="0.25">
      <c r="A15" s="17" t="s">
        <v>21</v>
      </c>
      <c r="B15" s="18">
        <v>41.655985993000002</v>
      </c>
      <c r="C15" s="18">
        <v>47.035707000000002</v>
      </c>
      <c r="D15" s="18">
        <f t="shared" si="0"/>
        <v>5.3797210070000006</v>
      </c>
      <c r="E15" s="18">
        <f t="shared" si="1"/>
        <v>12.914640906361029</v>
      </c>
      <c r="F15" s="18">
        <v>2875.1636100999999</v>
      </c>
      <c r="G15" s="18">
        <v>2392.1307670000001</v>
      </c>
      <c r="H15" s="18">
        <f t="shared" si="2"/>
        <v>-483.03284309999981</v>
      </c>
      <c r="I15" s="18">
        <f t="shared" si="3"/>
        <v>-16.800186306030763</v>
      </c>
      <c r="J15" s="18">
        <v>123.04376249000001</v>
      </c>
      <c r="K15" s="18">
        <v>161.06952629</v>
      </c>
      <c r="L15" s="18">
        <f t="shared" si="4"/>
        <v>38.025763799999993</v>
      </c>
      <c r="M15" s="18">
        <f t="shared" si="5"/>
        <v>30.904259615021456</v>
      </c>
      <c r="N15" s="18">
        <v>176.44209702000001</v>
      </c>
      <c r="O15" s="18">
        <v>208.74291898000001</v>
      </c>
      <c r="P15" s="18">
        <f t="shared" si="6"/>
        <v>32.300821960000007</v>
      </c>
      <c r="Q15" s="18">
        <f t="shared" si="7"/>
        <v>18.306754740246966</v>
      </c>
    </row>
    <row r="16" spans="1:19" x14ac:dyDescent="0.25">
      <c r="A16" s="17" t="s">
        <v>25</v>
      </c>
      <c r="B16" s="18">
        <v>69.924439985000006</v>
      </c>
      <c r="C16" s="18">
        <v>62.759318</v>
      </c>
      <c r="D16" s="18">
        <f t="shared" si="0"/>
        <v>-7.1651219850000061</v>
      </c>
      <c r="E16" s="18">
        <f t="shared" si="1"/>
        <v>-10.246949402150452</v>
      </c>
      <c r="F16" s="18">
        <v>1950.3873258000001</v>
      </c>
      <c r="G16" s="18">
        <v>1862.7635631000001</v>
      </c>
      <c r="H16" s="18">
        <f t="shared" si="2"/>
        <v>-87.623762700000043</v>
      </c>
      <c r="I16" s="18">
        <f t="shared" si="3"/>
        <v>-4.492633926651413</v>
      </c>
      <c r="J16" s="18">
        <v>316.66655028000002</v>
      </c>
      <c r="K16" s="18">
        <v>255.91622475</v>
      </c>
      <c r="L16" s="18">
        <f t="shared" si="4"/>
        <v>-60.750325530000026</v>
      </c>
      <c r="M16" s="18">
        <f t="shared" si="5"/>
        <v>-19.184320376207697</v>
      </c>
      <c r="N16" s="18">
        <v>444.20365020000003</v>
      </c>
      <c r="O16" s="18">
        <v>343.96047504000001</v>
      </c>
      <c r="P16" s="18">
        <f t="shared" si="6"/>
        <v>-100.24317516000002</v>
      </c>
      <c r="Q16" s="18">
        <f t="shared" si="7"/>
        <v>-22.566940887330876</v>
      </c>
    </row>
    <row r="17" spans="1:17" x14ac:dyDescent="0.25">
      <c r="A17" s="17" t="s">
        <v>26</v>
      </c>
      <c r="B17" s="18">
        <v>162.79461197000001</v>
      </c>
      <c r="C17" s="18">
        <v>194.745462</v>
      </c>
      <c r="D17" s="18">
        <f t="shared" si="0"/>
        <v>31.950850029999998</v>
      </c>
      <c r="E17" s="18">
        <f t="shared" si="1"/>
        <v>19.626478814844273</v>
      </c>
      <c r="F17" s="18">
        <v>7768.1369463000001</v>
      </c>
      <c r="G17" s="18">
        <v>10743.777838</v>
      </c>
      <c r="H17" s="18">
        <f t="shared" si="2"/>
        <v>2975.6408916999999</v>
      </c>
      <c r="I17" s="18">
        <f t="shared" si="3"/>
        <v>38.305721336662479</v>
      </c>
      <c r="J17" s="18">
        <v>1330.8327022000001</v>
      </c>
      <c r="K17" s="18">
        <v>1852.9601746000001</v>
      </c>
      <c r="L17" s="18">
        <f t="shared" si="4"/>
        <v>522.12747239999999</v>
      </c>
      <c r="M17" s="18">
        <f t="shared" si="5"/>
        <v>39.233141140646069</v>
      </c>
      <c r="N17" s="18">
        <v>1613.9037928</v>
      </c>
      <c r="O17" s="18">
        <v>2159.1577459</v>
      </c>
      <c r="P17" s="18">
        <f t="shared" si="6"/>
        <v>545.25395309999999</v>
      </c>
      <c r="Q17" s="18">
        <f t="shared" si="7"/>
        <v>33.784786647909534</v>
      </c>
    </row>
    <row r="18" spans="1:17" x14ac:dyDescent="0.25">
      <c r="A18" s="17" t="s">
        <v>27</v>
      </c>
      <c r="B18" s="18">
        <v>110.04907398</v>
      </c>
      <c r="C18" s="18">
        <v>112.359019</v>
      </c>
      <c r="D18" s="18">
        <f t="shared" si="0"/>
        <v>2.3099450200000007</v>
      </c>
      <c r="E18" s="18">
        <f t="shared" si="1"/>
        <v>2.0990135913545371</v>
      </c>
      <c r="F18" s="18">
        <v>6275.2822033000002</v>
      </c>
      <c r="G18" s="18">
        <v>6893.3390698000003</v>
      </c>
      <c r="H18" s="18">
        <f t="shared" si="2"/>
        <v>618.05686650000007</v>
      </c>
      <c r="I18" s="18">
        <f t="shared" si="3"/>
        <v>9.8490688781291968</v>
      </c>
      <c r="J18" s="18">
        <v>319.74789829000002</v>
      </c>
      <c r="K18" s="18">
        <v>393.05292759000002</v>
      </c>
      <c r="L18" s="18">
        <f t="shared" si="4"/>
        <v>73.305029300000001</v>
      </c>
      <c r="M18" s="18">
        <f t="shared" si="5"/>
        <v>22.925883076021016</v>
      </c>
      <c r="N18" s="18">
        <v>512.49454747000004</v>
      </c>
      <c r="O18" s="18">
        <v>581.32527565999999</v>
      </c>
      <c r="P18" s="18">
        <f t="shared" si="6"/>
        <v>68.830728189999945</v>
      </c>
      <c r="Q18" s="18">
        <f t="shared" si="7"/>
        <v>13.430528876803137</v>
      </c>
    </row>
    <row r="19" spans="1:17" x14ac:dyDescent="0.25">
      <c r="A19" s="17" t="s">
        <v>218</v>
      </c>
      <c r="B19" s="18">
        <v>48.115045991000002</v>
      </c>
      <c r="C19" s="18">
        <v>48.681339000999998</v>
      </c>
      <c r="D19" s="18">
        <f t="shared" si="0"/>
        <v>0.56629300999999543</v>
      </c>
      <c r="E19" s="18">
        <f t="shared" si="1"/>
        <v>1.1769561856096455</v>
      </c>
      <c r="F19" s="18">
        <v>2827.1564819999999</v>
      </c>
      <c r="G19" s="18">
        <v>3433.4845212</v>
      </c>
      <c r="H19" s="18">
        <f t="shared" si="2"/>
        <v>606.32803920000015</v>
      </c>
      <c r="I19" s="18">
        <f t="shared" si="3"/>
        <v>21.446568064427375</v>
      </c>
      <c r="J19" s="18">
        <v>239.2494624</v>
      </c>
      <c r="K19" s="18">
        <v>240.90906774999999</v>
      </c>
      <c r="L19" s="18">
        <f t="shared" si="4"/>
        <v>1.6596053499999925</v>
      </c>
      <c r="M19" s="18">
        <f t="shared" si="5"/>
        <v>0.69367150644847886</v>
      </c>
      <c r="N19" s="18">
        <v>363.51917974999998</v>
      </c>
      <c r="O19" s="18">
        <v>327.5655873</v>
      </c>
      <c r="P19" s="18">
        <f t="shared" si="6"/>
        <v>-35.953592449999974</v>
      </c>
      <c r="Q19" s="18">
        <f t="shared" si="7"/>
        <v>-9.8904251695126622</v>
      </c>
    </row>
    <row r="20" spans="1:17" x14ac:dyDescent="0.25">
      <c r="A20" s="17" t="s">
        <v>28</v>
      </c>
      <c r="B20" s="18">
        <v>134.24310398</v>
      </c>
      <c r="C20" s="18">
        <v>131.765478</v>
      </c>
      <c r="D20" s="18">
        <f t="shared" si="0"/>
        <v>-2.4776259799999991</v>
      </c>
      <c r="E20" s="18">
        <f t="shared" si="1"/>
        <v>-1.8456262605259233</v>
      </c>
      <c r="F20" s="18">
        <v>2920.2240462999998</v>
      </c>
      <c r="G20" s="18">
        <v>2664.0783572999999</v>
      </c>
      <c r="H20" s="18">
        <f t="shared" si="2"/>
        <v>-256.14568899999995</v>
      </c>
      <c r="I20" s="18">
        <f t="shared" si="3"/>
        <v>-8.7714396203449887</v>
      </c>
      <c r="J20" s="18">
        <v>431.72860573999998</v>
      </c>
      <c r="K20" s="18">
        <v>485.87164647999998</v>
      </c>
      <c r="L20" s="18">
        <f t="shared" si="4"/>
        <v>54.143040740000004</v>
      </c>
      <c r="M20" s="18">
        <f t="shared" si="5"/>
        <v>12.540989876544483</v>
      </c>
      <c r="N20" s="18">
        <v>885.47893564000003</v>
      </c>
      <c r="O20" s="18">
        <v>899.30041804999996</v>
      </c>
      <c r="P20" s="18">
        <f t="shared" si="6"/>
        <v>13.82148240999993</v>
      </c>
      <c r="Q20" s="18">
        <f t="shared" si="7"/>
        <v>1.5609047097218776</v>
      </c>
    </row>
    <row r="21" spans="1:17" x14ac:dyDescent="0.25">
      <c r="A21" s="17" t="s">
        <v>29</v>
      </c>
      <c r="B21" s="18">
        <v>27.765275995</v>
      </c>
      <c r="C21" s="18">
        <v>29.049451999999999</v>
      </c>
      <c r="D21" s="18">
        <f t="shared" si="0"/>
        <v>1.2841760049999991</v>
      </c>
      <c r="E21" s="18">
        <f t="shared" si="1"/>
        <v>4.6251152166874032</v>
      </c>
      <c r="F21" s="18">
        <v>958.16596919000006</v>
      </c>
      <c r="G21" s="18">
        <v>1023.791638</v>
      </c>
      <c r="H21" s="18">
        <f t="shared" si="2"/>
        <v>65.625668809999979</v>
      </c>
      <c r="I21" s="18">
        <f t="shared" si="3"/>
        <v>6.849092007043156</v>
      </c>
      <c r="J21" s="18">
        <v>110.84025312</v>
      </c>
      <c r="K21" s="18">
        <v>139.34537276</v>
      </c>
      <c r="L21" s="18">
        <f t="shared" si="4"/>
        <v>28.505119640000004</v>
      </c>
      <c r="M21" s="18">
        <f t="shared" si="5"/>
        <v>25.717299300227371</v>
      </c>
      <c r="N21" s="18">
        <v>190.67366010000001</v>
      </c>
      <c r="O21" s="18">
        <v>227.13115643</v>
      </c>
      <c r="P21" s="18">
        <f t="shared" si="6"/>
        <v>36.457496329999998</v>
      </c>
      <c r="Q21" s="18">
        <f t="shared" si="7"/>
        <v>19.120363195881197</v>
      </c>
    </row>
    <row r="22" spans="1:17" x14ac:dyDescent="0.25">
      <c r="A22" s="17" t="s">
        <v>30</v>
      </c>
      <c r="B22" s="18">
        <v>87.898675983999993</v>
      </c>
      <c r="C22" s="18">
        <v>107.741392</v>
      </c>
      <c r="D22" s="18">
        <f t="shared" si="0"/>
        <v>19.842716016000011</v>
      </c>
      <c r="E22" s="18">
        <f t="shared" si="1"/>
        <v>22.574533454419644</v>
      </c>
      <c r="F22" s="18">
        <v>4194.634325</v>
      </c>
      <c r="G22" s="18">
        <v>5661.9530759999998</v>
      </c>
      <c r="H22" s="18">
        <f t="shared" si="2"/>
        <v>1467.3187509999998</v>
      </c>
      <c r="I22" s="18">
        <f t="shared" si="3"/>
        <v>34.980850231801796</v>
      </c>
      <c r="J22" s="18">
        <v>389.24995935999999</v>
      </c>
      <c r="K22" s="18">
        <v>491.74420101999999</v>
      </c>
      <c r="L22" s="18">
        <f t="shared" si="4"/>
        <v>102.49424166</v>
      </c>
      <c r="M22" s="18">
        <f t="shared" si="5"/>
        <v>26.331214479384869</v>
      </c>
      <c r="N22" s="18">
        <v>653.43746863000001</v>
      </c>
      <c r="O22" s="18">
        <v>860.37875313999996</v>
      </c>
      <c r="P22" s="18">
        <f t="shared" si="6"/>
        <v>206.94128450999995</v>
      </c>
      <c r="Q22" s="18">
        <f t="shared" si="7"/>
        <v>31.669638556826875</v>
      </c>
    </row>
    <row r="23" spans="1:17" x14ac:dyDescent="0.25">
      <c r="A23" s="17" t="s">
        <v>31</v>
      </c>
      <c r="B23" s="18">
        <v>22.222725997000001</v>
      </c>
      <c r="C23" s="18">
        <v>24.262322000000001</v>
      </c>
      <c r="D23" s="18">
        <f t="shared" si="0"/>
        <v>2.0395960029999998</v>
      </c>
      <c r="E23" s="18">
        <f t="shared" si="1"/>
        <v>9.1779739500695854</v>
      </c>
      <c r="F23" s="18">
        <v>1043.9221657000001</v>
      </c>
      <c r="G23" s="18">
        <v>1166.6714909</v>
      </c>
      <c r="H23" s="18">
        <f t="shared" si="2"/>
        <v>122.74932519999993</v>
      </c>
      <c r="I23" s="18">
        <f t="shared" si="3"/>
        <v>11.758474839710932</v>
      </c>
      <c r="J23" s="18">
        <v>108.54749033</v>
      </c>
      <c r="K23" s="18">
        <v>123.68497834</v>
      </c>
      <c r="L23" s="18">
        <f t="shared" si="4"/>
        <v>15.137488009999998</v>
      </c>
      <c r="M23" s="18">
        <f t="shared" si="5"/>
        <v>13.945497923517024</v>
      </c>
      <c r="N23" s="18">
        <v>185.39897407000001</v>
      </c>
      <c r="O23" s="18">
        <v>193.65393592000001</v>
      </c>
      <c r="P23" s="18">
        <f t="shared" si="6"/>
        <v>8.2549618500000008</v>
      </c>
      <c r="Q23" s="18">
        <f t="shared" si="7"/>
        <v>4.4525391207845821</v>
      </c>
    </row>
    <row r="24" spans="1:17" x14ac:dyDescent="0.25">
      <c r="A24" s="17" t="s">
        <v>32</v>
      </c>
      <c r="B24" s="18">
        <v>11.646422999</v>
      </c>
      <c r="C24" s="18">
        <v>12.594528999</v>
      </c>
      <c r="D24" s="18">
        <f t="shared" si="0"/>
        <v>0.94810599999999923</v>
      </c>
      <c r="E24" s="18">
        <f t="shared" si="1"/>
        <v>8.1407484519616666</v>
      </c>
      <c r="F24" s="18">
        <v>559.69326320000005</v>
      </c>
      <c r="G24" s="18">
        <v>377.17654613000002</v>
      </c>
      <c r="H24" s="18">
        <f t="shared" si="2"/>
        <v>-182.51671707000003</v>
      </c>
      <c r="I24" s="18">
        <f t="shared" si="3"/>
        <v>-32.610132919320087</v>
      </c>
      <c r="J24" s="18">
        <v>57.169001360000003</v>
      </c>
      <c r="K24" s="18">
        <v>40.976487284999997</v>
      </c>
      <c r="L24" s="18">
        <f t="shared" si="4"/>
        <v>-16.192514075000005</v>
      </c>
      <c r="M24" s="18">
        <f t="shared" si="5"/>
        <v>-28.323940754245147</v>
      </c>
      <c r="N24" s="18">
        <v>89.983246520999998</v>
      </c>
      <c r="O24" s="18">
        <v>77.148846067999997</v>
      </c>
      <c r="P24" s="18">
        <f t="shared" si="6"/>
        <v>-12.834400453000001</v>
      </c>
      <c r="Q24" s="18">
        <f t="shared" si="7"/>
        <v>-14.263100020518538</v>
      </c>
    </row>
    <row r="25" spans="1:17" x14ac:dyDescent="0.25">
      <c r="A25" s="17" t="s">
        <v>33</v>
      </c>
      <c r="B25" s="18">
        <v>24.071310996000001</v>
      </c>
      <c r="C25" s="18">
        <v>24.965243000000001</v>
      </c>
      <c r="D25" s="18">
        <f t="shared" si="0"/>
        <v>0.89393200399999984</v>
      </c>
      <c r="E25" s="18">
        <f t="shared" si="1"/>
        <v>3.7136822508277545</v>
      </c>
      <c r="F25" s="18">
        <v>1861.4332198</v>
      </c>
      <c r="G25" s="18">
        <v>1806.3652563000001</v>
      </c>
      <c r="H25" s="18">
        <f t="shared" si="2"/>
        <v>-55.067963499999905</v>
      </c>
      <c r="I25" s="18">
        <f t="shared" si="3"/>
        <v>-2.9583636369139632</v>
      </c>
      <c r="J25" s="18">
        <v>143.32896944000001</v>
      </c>
      <c r="K25" s="18">
        <v>161.89506119000001</v>
      </c>
      <c r="L25" s="18">
        <f t="shared" si="4"/>
        <v>18.566091749999998</v>
      </c>
      <c r="M25" s="18">
        <f t="shared" si="5"/>
        <v>12.953481646131614</v>
      </c>
      <c r="N25" s="18">
        <v>208.4544823</v>
      </c>
      <c r="O25" s="18">
        <v>227.12564623</v>
      </c>
      <c r="P25" s="18">
        <f t="shared" si="6"/>
        <v>18.671163930000006</v>
      </c>
      <c r="Q25" s="18">
        <f t="shared" si="7"/>
        <v>8.9569500852129114</v>
      </c>
    </row>
    <row r="26" spans="1:17" x14ac:dyDescent="0.25">
      <c r="A26" s="17" t="s">
        <v>34</v>
      </c>
      <c r="B26" s="18">
        <v>11.004055998</v>
      </c>
      <c r="C26" s="18">
        <v>11.607407</v>
      </c>
      <c r="D26" s="18">
        <f t="shared" si="0"/>
        <v>0.60335100200000014</v>
      </c>
      <c r="E26" s="18">
        <f t="shared" si="1"/>
        <v>5.4829873831036435</v>
      </c>
      <c r="F26" s="18">
        <v>878.22226797999997</v>
      </c>
      <c r="G26" s="18">
        <v>1143.8183363999999</v>
      </c>
      <c r="H26" s="18">
        <f t="shared" si="2"/>
        <v>265.59606841999994</v>
      </c>
      <c r="I26" s="18">
        <f t="shared" si="3"/>
        <v>30.242465729193778</v>
      </c>
      <c r="J26" s="18">
        <v>56.808269131000003</v>
      </c>
      <c r="K26" s="18">
        <v>91.508848474000004</v>
      </c>
      <c r="L26" s="18">
        <f t="shared" si="4"/>
        <v>34.700579343000001</v>
      </c>
      <c r="M26" s="18">
        <f t="shared" si="5"/>
        <v>61.083676503116791</v>
      </c>
      <c r="N26" s="18">
        <v>85.661033510999999</v>
      </c>
      <c r="O26" s="18">
        <v>119.09085937</v>
      </c>
      <c r="P26" s="18">
        <f t="shared" si="6"/>
        <v>33.429825859000005</v>
      </c>
      <c r="Q26" s="18">
        <f t="shared" si="7"/>
        <v>39.025709227179917</v>
      </c>
    </row>
    <row r="27" spans="1:17" x14ac:dyDescent="0.25">
      <c r="A27" s="17" t="s">
        <v>35</v>
      </c>
      <c r="B27" s="18">
        <v>7.1676573988000003</v>
      </c>
      <c r="C27" s="18">
        <v>7.4693069997999997</v>
      </c>
      <c r="D27" s="18">
        <f t="shared" si="0"/>
        <v>0.30164960099999938</v>
      </c>
      <c r="E27" s="18">
        <f t="shared" si="1"/>
        <v>4.2084824122662567</v>
      </c>
      <c r="F27" s="18">
        <v>309.61725423000001</v>
      </c>
      <c r="G27" s="18">
        <v>377.14047025000002</v>
      </c>
      <c r="H27" s="18">
        <f t="shared" si="2"/>
        <v>67.523216020000007</v>
      </c>
      <c r="I27" s="18">
        <f t="shared" si="3"/>
        <v>21.80860888645444</v>
      </c>
      <c r="J27" s="18">
        <v>29.724706289</v>
      </c>
      <c r="K27" s="18">
        <v>40.194258241</v>
      </c>
      <c r="L27" s="18">
        <f t="shared" si="4"/>
        <v>10.469551952</v>
      </c>
      <c r="M27" s="18">
        <f t="shared" si="5"/>
        <v>35.221717080092361</v>
      </c>
      <c r="N27" s="18">
        <v>54.800345120999999</v>
      </c>
      <c r="O27" s="18">
        <v>60.098086944000002</v>
      </c>
      <c r="P27" s="18">
        <f t="shared" si="6"/>
        <v>5.2977418230000026</v>
      </c>
      <c r="Q27" s="18">
        <f t="shared" si="7"/>
        <v>9.6673512024468167</v>
      </c>
    </row>
    <row r="28" spans="1:17" x14ac:dyDescent="0.25">
      <c r="A28" s="17" t="s">
        <v>36</v>
      </c>
      <c r="B28" s="18">
        <v>6.3052529988000003</v>
      </c>
      <c r="C28" s="18">
        <v>6.2582630001000004</v>
      </c>
      <c r="D28" s="18">
        <f t="shared" si="0"/>
        <v>-4.698999869999998E-2</v>
      </c>
      <c r="E28" s="18">
        <f t="shared" si="1"/>
        <v>-0.74525159750041814</v>
      </c>
      <c r="F28" s="18">
        <v>214.94189387</v>
      </c>
      <c r="G28" s="18">
        <v>291.0730514</v>
      </c>
      <c r="H28" s="18">
        <f t="shared" si="2"/>
        <v>76.131157529999996</v>
      </c>
      <c r="I28" s="18">
        <f t="shared" si="3"/>
        <v>35.41941320012991</v>
      </c>
      <c r="J28" s="18">
        <v>29.35546364</v>
      </c>
      <c r="K28" s="18">
        <v>50.060334715000003</v>
      </c>
      <c r="L28" s="18">
        <f t="shared" si="4"/>
        <v>20.704871075000003</v>
      </c>
      <c r="M28" s="18">
        <f t="shared" si="5"/>
        <v>70.531575753371413</v>
      </c>
      <c r="N28" s="18">
        <v>50.391986416999998</v>
      </c>
      <c r="O28" s="18">
        <v>71.495993760999994</v>
      </c>
      <c r="P28" s="18">
        <f t="shared" si="6"/>
        <v>21.104007343999996</v>
      </c>
      <c r="Q28" s="18">
        <f t="shared" si="7"/>
        <v>41.879689300917192</v>
      </c>
    </row>
    <row r="29" spans="1:17" s="21" customFormat="1" x14ac:dyDescent="0.25">
      <c r="A29" s="17" t="s">
        <v>37</v>
      </c>
      <c r="B29" s="18">
        <v>41.208296992999998</v>
      </c>
      <c r="C29" s="18">
        <v>47.883634999999998</v>
      </c>
      <c r="D29" s="18">
        <f t="shared" si="0"/>
        <v>6.6753380070000006</v>
      </c>
      <c r="E29" s="18">
        <f t="shared" si="1"/>
        <v>16.19901450461283</v>
      </c>
      <c r="F29" s="18">
        <v>2704.0071170000001</v>
      </c>
      <c r="G29" s="18">
        <v>2462.6220856</v>
      </c>
      <c r="H29" s="18">
        <f t="shared" si="2"/>
        <v>-241.38503140000012</v>
      </c>
      <c r="I29" s="18">
        <f t="shared" si="3"/>
        <v>-8.9269377244764136</v>
      </c>
      <c r="J29" s="18">
        <v>226.2419367</v>
      </c>
      <c r="K29" s="18">
        <v>276.89775023999999</v>
      </c>
      <c r="L29" s="18">
        <f t="shared" si="4"/>
        <v>50.655813539999997</v>
      </c>
      <c r="M29" s="18">
        <f t="shared" si="5"/>
        <v>22.39010781063562</v>
      </c>
      <c r="N29" s="18">
        <v>367.61569506000001</v>
      </c>
      <c r="O29" s="18">
        <v>411.07848257000001</v>
      </c>
      <c r="P29" s="18">
        <f t="shared" si="6"/>
        <v>43.462787509999998</v>
      </c>
      <c r="Q29" s="18">
        <f t="shared" si="7"/>
        <v>11.822886806534804</v>
      </c>
    </row>
    <row r="30" spans="1:17" x14ac:dyDescent="0.25">
      <c r="A30" s="17" t="s">
        <v>38</v>
      </c>
      <c r="B30" s="18">
        <v>110.95080298000001</v>
      </c>
      <c r="C30" s="18">
        <v>115.775721</v>
      </c>
      <c r="D30" s="18">
        <f t="shared" si="0"/>
        <v>4.8249180199999984</v>
      </c>
      <c r="E30" s="18">
        <f t="shared" si="1"/>
        <v>4.3487004063140766</v>
      </c>
      <c r="F30" s="18">
        <v>6153.5121042000001</v>
      </c>
      <c r="G30" s="18">
        <v>5677.6456079999998</v>
      </c>
      <c r="H30" s="18">
        <f t="shared" si="2"/>
        <v>-475.86649620000026</v>
      </c>
      <c r="I30" s="18">
        <f t="shared" si="3"/>
        <v>-7.7332503478006238</v>
      </c>
      <c r="J30" s="18">
        <v>492.55147590000001</v>
      </c>
      <c r="K30" s="18">
        <v>522.86929356999997</v>
      </c>
      <c r="L30" s="18">
        <f t="shared" si="4"/>
        <v>30.317817669999954</v>
      </c>
      <c r="M30" s="18">
        <f t="shared" si="5"/>
        <v>6.1552587198328013</v>
      </c>
      <c r="N30" s="18">
        <v>729.11576246000004</v>
      </c>
      <c r="O30" s="18">
        <v>759.91229653000005</v>
      </c>
      <c r="P30" s="18">
        <f t="shared" si="6"/>
        <v>30.796534070000007</v>
      </c>
      <c r="Q30" s="18">
        <f t="shared" si="7"/>
        <v>4.2238195435652104</v>
      </c>
    </row>
    <row r="31" spans="1:17" ht="14.5" customHeight="1" x14ac:dyDescent="0.25">
      <c r="A31" s="22" t="s">
        <v>39</v>
      </c>
      <c r="B31" s="23">
        <v>1644.2121711</v>
      </c>
      <c r="C31" s="23">
        <v>1728.1659139999999</v>
      </c>
      <c r="D31" s="23">
        <f>C31-B31</f>
        <v>83.953742899999952</v>
      </c>
      <c r="E31" s="23">
        <f>(C31/B31-1)*100</f>
        <v>5.1060163874005138</v>
      </c>
      <c r="F31" s="23">
        <v>60495.652415999997</v>
      </c>
      <c r="G31" s="23">
        <v>65154.937519999999</v>
      </c>
      <c r="H31" s="23">
        <f>G31-F31</f>
        <v>4659.2851040000023</v>
      </c>
      <c r="I31" s="23">
        <f>(G31/F31-1)*100</f>
        <v>7.7018511544603374</v>
      </c>
      <c r="J31" s="23">
        <v>6452.7035097999997</v>
      </c>
      <c r="K31" s="23">
        <v>7516.9224426999999</v>
      </c>
      <c r="L31" s="23">
        <f>K31-J31</f>
        <v>1064.2189329000003</v>
      </c>
      <c r="M31" s="23">
        <f>(K31/J31-1)*100</f>
        <v>16.49260548363527</v>
      </c>
      <c r="N31" s="23">
        <v>9589.9938672000008</v>
      </c>
      <c r="O31" s="23">
        <v>10617.738020999999</v>
      </c>
      <c r="P31" s="23">
        <f>O31-N31</f>
        <v>1027.7441537999985</v>
      </c>
      <c r="Q31" s="23">
        <f>(O31/N31-1)*100</f>
        <v>10.71683848844911</v>
      </c>
    </row>
    <row r="32" spans="1:17" ht="14.5" customHeight="1" x14ac:dyDescent="0.25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0" s="18" customFormat="1" ht="10" customHeight="1" x14ac:dyDescent="0.25">
      <c r="A33" s="18" t="s">
        <v>95</v>
      </c>
    </row>
    <row r="35" spans="1:10" ht="13.5" customHeight="1" x14ac:dyDescent="0.25">
      <c r="A35" s="78" t="s">
        <v>40</v>
      </c>
      <c r="B35" s="77"/>
      <c r="C35" s="77"/>
      <c r="D35" s="77"/>
      <c r="E35" s="77"/>
      <c r="F35" s="77"/>
      <c r="G35" s="77"/>
      <c r="H35" s="77"/>
      <c r="I35" s="77"/>
      <c r="J35" s="77"/>
    </row>
    <row r="37" spans="1:10" ht="14.5" x14ac:dyDescent="0.35">
      <c r="A37" s="49" t="s">
        <v>191</v>
      </c>
    </row>
  </sheetData>
  <mergeCells count="10">
    <mergeCell ref="N4:O4"/>
    <mergeCell ref="P4:Q4"/>
    <mergeCell ref="J4:K4"/>
    <mergeCell ref="L4:M4"/>
    <mergeCell ref="A2:J2"/>
    <mergeCell ref="A3:J3"/>
    <mergeCell ref="B4:C4"/>
    <mergeCell ref="D4:E4"/>
    <mergeCell ref="F4:G4"/>
    <mergeCell ref="H4:I4"/>
  </mergeCells>
  <hyperlinks>
    <hyperlink ref="A37" location="Content!A1" display="Content" xr:uid="{BF68E06E-C11B-43EA-B50F-AF5F35CAD19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E7C0-4AFB-4C30-9A4F-92B93E66647F}">
  <sheetPr codeName="Sheet20">
    <pageSetUpPr autoPageBreaks="0"/>
  </sheetPr>
  <dimension ref="A2:Q19"/>
  <sheetViews>
    <sheetView showGridLines="0" workbookViewId="0"/>
  </sheetViews>
  <sheetFormatPr defaultColWidth="9.1796875" defaultRowHeight="13.5" x14ac:dyDescent="0.25"/>
  <cols>
    <col min="1" max="1" width="31.179687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4" width="11.81640625" style="7" customWidth="1"/>
    <col min="15" max="15" width="12" style="7" customWidth="1"/>
    <col min="16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4" t="s">
        <v>208</v>
      </c>
      <c r="B2" s="84"/>
      <c r="C2" s="84"/>
      <c r="D2" s="84"/>
      <c r="E2" s="84"/>
      <c r="F2" s="84"/>
      <c r="G2" s="84"/>
      <c r="H2" s="84"/>
      <c r="I2" s="84"/>
      <c r="J2" s="84"/>
    </row>
    <row r="3" spans="1:17" ht="15" customHeight="1" x14ac:dyDescent="0.25">
      <c r="A3" s="74" t="s">
        <v>234</v>
      </c>
      <c r="B3" s="74"/>
      <c r="C3" s="74"/>
      <c r="D3" s="74"/>
      <c r="E3" s="74"/>
      <c r="F3" s="74"/>
      <c r="G3" s="74"/>
      <c r="H3" s="74"/>
      <c r="I3" s="74"/>
      <c r="J3" s="74"/>
    </row>
    <row r="4" spans="1:17" ht="15" customHeight="1" x14ac:dyDescent="0.25">
      <c r="A4" s="10"/>
      <c r="B4" s="86" t="s">
        <v>7</v>
      </c>
      <c r="C4" s="86"/>
      <c r="D4" s="90" t="s">
        <v>8</v>
      </c>
      <c r="E4" s="90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16" customFormat="1" ht="34.5" x14ac:dyDescent="0.25">
      <c r="A5" s="11"/>
      <c r="B5" s="34" t="s">
        <v>223</v>
      </c>
      <c r="C5" s="34" t="s">
        <v>224</v>
      </c>
      <c r="D5" s="13" t="s">
        <v>12</v>
      </c>
      <c r="E5" s="14" t="s">
        <v>13</v>
      </c>
      <c r="F5" s="34" t="s">
        <v>223</v>
      </c>
      <c r="G5" s="34" t="s">
        <v>224</v>
      </c>
      <c r="H5" s="13" t="s">
        <v>12</v>
      </c>
      <c r="I5" s="14" t="s">
        <v>13</v>
      </c>
      <c r="J5" s="34" t="s">
        <v>223</v>
      </c>
      <c r="K5" s="34" t="s">
        <v>224</v>
      </c>
      <c r="L5" s="15" t="s">
        <v>14</v>
      </c>
      <c r="M5" s="14" t="s">
        <v>13</v>
      </c>
      <c r="N5" s="34" t="s">
        <v>223</v>
      </c>
      <c r="O5" s="34" t="s">
        <v>224</v>
      </c>
      <c r="P5" s="15" t="s">
        <v>14</v>
      </c>
      <c r="Q5" s="14" t="s">
        <v>13</v>
      </c>
    </row>
    <row r="6" spans="1:17" x14ac:dyDescent="0.25">
      <c r="A6" s="17" t="s">
        <v>46</v>
      </c>
      <c r="B6" s="18">
        <v>682.60756618000005</v>
      </c>
      <c r="C6" s="18">
        <v>711.82907772999999</v>
      </c>
      <c r="D6" s="18">
        <f>C6-B6</f>
        <v>29.221511549999946</v>
      </c>
      <c r="E6" s="18">
        <f>(C6/B6-1)*100</f>
        <v>4.2808654632308096</v>
      </c>
      <c r="F6" s="18">
        <v>17988.259939</v>
      </c>
      <c r="G6" s="18">
        <v>17872.665027999999</v>
      </c>
      <c r="H6" s="18">
        <f>G6-F6</f>
        <v>-115.59491100000014</v>
      </c>
      <c r="I6" s="18">
        <f>(G6/F6-1)*100</f>
        <v>-0.64261307870796536</v>
      </c>
      <c r="J6" s="18">
        <v>2210.1417852999998</v>
      </c>
      <c r="K6" s="18">
        <v>2556.3736484000001</v>
      </c>
      <c r="L6" s="18">
        <f>K6-J6</f>
        <v>346.23186310000028</v>
      </c>
      <c r="M6" s="18">
        <f>(K6/J6-1)*100</f>
        <v>15.665595094524832</v>
      </c>
      <c r="N6" s="18">
        <v>3480.1364164000001</v>
      </c>
      <c r="O6" s="18">
        <v>3774.5353439999999</v>
      </c>
      <c r="P6" s="18">
        <f>O6-N6</f>
        <v>294.39892759999975</v>
      </c>
      <c r="Q6" s="18">
        <f>(O6/N6-1)*100</f>
        <v>8.4594076890968104</v>
      </c>
    </row>
    <row r="7" spans="1:17" x14ac:dyDescent="0.25">
      <c r="A7" s="17" t="s">
        <v>45</v>
      </c>
      <c r="B7" s="18">
        <v>552.74501457999997</v>
      </c>
      <c r="C7" s="18">
        <v>610.45478867999998</v>
      </c>
      <c r="D7" s="18">
        <f t="shared" ref="D7:D12" si="0">C7-B7</f>
        <v>57.709774100000004</v>
      </c>
      <c r="E7" s="18">
        <f t="shared" ref="E7:E12" si="1">(C7/B7-1)*100</f>
        <v>10.440577947835571</v>
      </c>
      <c r="F7" s="18">
        <v>16859.610058999999</v>
      </c>
      <c r="G7" s="18">
        <v>21074.307751</v>
      </c>
      <c r="H7" s="18">
        <f t="shared" ref="H7:H12" si="2">G7-F7</f>
        <v>4214.6976920000016</v>
      </c>
      <c r="I7" s="18">
        <f t="shared" ref="I7:I12" si="3">(G7/F7-1)*100</f>
        <v>24.998785127596189</v>
      </c>
      <c r="J7" s="18">
        <v>1010.188743</v>
      </c>
      <c r="K7" s="18">
        <v>1285.8456729</v>
      </c>
      <c r="L7" s="18">
        <f t="shared" ref="L7:L12" si="4">K7-J7</f>
        <v>275.65692989999991</v>
      </c>
      <c r="M7" s="18">
        <f t="shared" ref="M7:M12" si="5">(K7/J7-1)*100</f>
        <v>27.287665974317822</v>
      </c>
      <c r="N7" s="18">
        <v>1920.3066384000001</v>
      </c>
      <c r="O7" s="18">
        <v>2252.8880247000002</v>
      </c>
      <c r="P7" s="18">
        <f t="shared" ref="P7:P12" si="6">O7-N7</f>
        <v>332.58138630000008</v>
      </c>
      <c r="Q7" s="18">
        <f t="shared" ref="Q7:Q12" si="7">(O7/N7-1)*100</f>
        <v>17.319181199993494</v>
      </c>
    </row>
    <row r="8" spans="1:17" x14ac:dyDescent="0.25">
      <c r="A8" s="17" t="s">
        <v>44</v>
      </c>
      <c r="B8" s="18">
        <v>208.76754133</v>
      </c>
      <c r="C8" s="18">
        <v>181.99926482000001</v>
      </c>
      <c r="D8" s="18">
        <f t="shared" si="0"/>
        <v>-26.768276509999993</v>
      </c>
      <c r="E8" s="18">
        <f t="shared" si="1"/>
        <v>-12.82204903093016</v>
      </c>
      <c r="F8" s="18">
        <v>3345.5919623</v>
      </c>
      <c r="G8" s="18">
        <v>2275.1576777999999</v>
      </c>
      <c r="H8" s="18">
        <f t="shared" si="2"/>
        <v>-1070.4342845000001</v>
      </c>
      <c r="I8" s="18">
        <f t="shared" si="3"/>
        <v>-31.995362750815161</v>
      </c>
      <c r="J8" s="18">
        <v>569.06328685999995</v>
      </c>
      <c r="K8" s="18">
        <v>408.92851725000003</v>
      </c>
      <c r="L8" s="18">
        <f t="shared" si="4"/>
        <v>-160.13476960999992</v>
      </c>
      <c r="M8" s="18">
        <f t="shared" si="5"/>
        <v>-28.140063382685941</v>
      </c>
      <c r="N8" s="18">
        <v>1003.3724989</v>
      </c>
      <c r="O8" s="18">
        <v>796.06276301000003</v>
      </c>
      <c r="P8" s="18">
        <f t="shared" si="6"/>
        <v>-207.30973588999996</v>
      </c>
      <c r="Q8" s="18">
        <f t="shared" si="7"/>
        <v>-20.661293399736802</v>
      </c>
    </row>
    <row r="9" spans="1:17" x14ac:dyDescent="0.25">
      <c r="A9" s="17" t="s">
        <v>43</v>
      </c>
      <c r="B9" s="18">
        <v>69.068369150999999</v>
      </c>
      <c r="C9" s="18">
        <v>75.780222596000002</v>
      </c>
      <c r="D9" s="18">
        <f t="shared" si="0"/>
        <v>6.7118534450000027</v>
      </c>
      <c r="E9" s="18">
        <f t="shared" si="1"/>
        <v>9.7176949846988325</v>
      </c>
      <c r="F9" s="18">
        <v>10377.695431</v>
      </c>
      <c r="G9" s="18">
        <v>10944.298777</v>
      </c>
      <c r="H9" s="18">
        <f t="shared" si="2"/>
        <v>566.60334599999987</v>
      </c>
      <c r="I9" s="18">
        <f t="shared" si="3"/>
        <v>5.4598186058482323</v>
      </c>
      <c r="J9" s="18">
        <v>599.59092270999997</v>
      </c>
      <c r="K9" s="18">
        <v>808.30823848</v>
      </c>
      <c r="L9" s="18">
        <f t="shared" si="4"/>
        <v>208.71731577000003</v>
      </c>
      <c r="M9" s="18">
        <f t="shared" si="5"/>
        <v>34.809952563432802</v>
      </c>
      <c r="N9" s="18">
        <v>846.09895620999998</v>
      </c>
      <c r="O9" s="18">
        <v>1033.3665533999999</v>
      </c>
      <c r="P9" s="18">
        <f t="shared" si="6"/>
        <v>187.26759718999995</v>
      </c>
      <c r="Q9" s="18">
        <f t="shared" si="7"/>
        <v>22.133060892645815</v>
      </c>
    </row>
    <row r="10" spans="1:17" x14ac:dyDescent="0.25">
      <c r="A10" s="17" t="s">
        <v>42</v>
      </c>
      <c r="B10" s="18">
        <v>85.950455414999993</v>
      </c>
      <c r="C10" s="18">
        <v>90.901956541000004</v>
      </c>
      <c r="D10" s="18">
        <f t="shared" si="0"/>
        <v>4.9515011260000108</v>
      </c>
      <c r="E10" s="18">
        <f t="shared" si="1"/>
        <v>5.7608782898151745</v>
      </c>
      <c r="F10" s="18">
        <v>11446.980847000001</v>
      </c>
      <c r="G10" s="18">
        <v>10527.053865</v>
      </c>
      <c r="H10" s="18">
        <f t="shared" si="2"/>
        <v>-919.92698200000086</v>
      </c>
      <c r="I10" s="18">
        <f t="shared" si="3"/>
        <v>-8.0364158400867183</v>
      </c>
      <c r="J10" s="18">
        <v>2022.6310702999999</v>
      </c>
      <c r="K10" s="18">
        <v>2317.5203375000001</v>
      </c>
      <c r="L10" s="18">
        <f t="shared" si="4"/>
        <v>294.88926720000018</v>
      </c>
      <c r="M10" s="18">
        <f t="shared" si="5"/>
        <v>14.579488643782268</v>
      </c>
      <c r="N10" s="18">
        <v>2233.5387688999999</v>
      </c>
      <c r="O10" s="18">
        <v>2517.3199909</v>
      </c>
      <c r="P10" s="18">
        <f t="shared" si="6"/>
        <v>283.78122200000007</v>
      </c>
      <c r="Q10" s="18">
        <f t="shared" si="7"/>
        <v>12.705453155834867</v>
      </c>
    </row>
    <row r="11" spans="1:17" x14ac:dyDescent="0.25">
      <c r="A11" s="17" t="s">
        <v>41</v>
      </c>
      <c r="B11" s="18">
        <v>45.073224449000001</v>
      </c>
      <c r="C11" s="18">
        <v>57.200603635999997</v>
      </c>
      <c r="D11" s="18">
        <f t="shared" si="0"/>
        <v>12.127379186999995</v>
      </c>
      <c r="E11" s="18">
        <f t="shared" si="1"/>
        <v>26.905949896533432</v>
      </c>
      <c r="F11" s="18">
        <v>477.51417823999998</v>
      </c>
      <c r="G11" s="18">
        <v>2461.4544206999999</v>
      </c>
      <c r="H11" s="18">
        <f t="shared" si="2"/>
        <v>1983.9402424599998</v>
      </c>
      <c r="I11" s="18">
        <f t="shared" si="3"/>
        <v>415.4725310507672</v>
      </c>
      <c r="J11" s="18">
        <v>41.087701678000002</v>
      </c>
      <c r="K11" s="18">
        <v>139.94602809</v>
      </c>
      <c r="L11" s="18">
        <f t="shared" si="4"/>
        <v>98.858326411999997</v>
      </c>
      <c r="M11" s="18">
        <f t="shared" si="5"/>
        <v>240.60320333014076</v>
      </c>
      <c r="N11" s="18">
        <v>106.54058843999999</v>
      </c>
      <c r="O11" s="18">
        <v>243.56534493000001</v>
      </c>
      <c r="P11" s="18">
        <f t="shared" si="6"/>
        <v>137.02475649000002</v>
      </c>
      <c r="Q11" s="18">
        <f t="shared" si="7"/>
        <v>128.61272731487463</v>
      </c>
    </row>
    <row r="12" spans="1:17" x14ac:dyDescent="0.25">
      <c r="A12" s="37" t="s">
        <v>39</v>
      </c>
      <c r="B12" s="23">
        <v>1644.2121711</v>
      </c>
      <c r="C12" s="23">
        <v>1728.1659139999999</v>
      </c>
      <c r="D12" s="23">
        <f t="shared" si="0"/>
        <v>83.953742899999952</v>
      </c>
      <c r="E12" s="23">
        <f t="shared" si="1"/>
        <v>5.1060163874005138</v>
      </c>
      <c r="F12" s="23">
        <v>60495.652415999997</v>
      </c>
      <c r="G12" s="23">
        <v>65154.937519999999</v>
      </c>
      <c r="H12" s="23">
        <f t="shared" si="2"/>
        <v>4659.2851040000023</v>
      </c>
      <c r="I12" s="23">
        <f t="shared" si="3"/>
        <v>7.7018511544603374</v>
      </c>
      <c r="J12" s="23">
        <v>6452.7035097999997</v>
      </c>
      <c r="K12" s="23">
        <v>7516.9224426999999</v>
      </c>
      <c r="L12" s="23">
        <f t="shared" si="4"/>
        <v>1064.2189329000003</v>
      </c>
      <c r="M12" s="23">
        <f t="shared" si="5"/>
        <v>16.49260548363527</v>
      </c>
      <c r="N12" s="23">
        <v>9589.9938672000008</v>
      </c>
      <c r="O12" s="23">
        <v>10617.738020999999</v>
      </c>
      <c r="P12" s="23">
        <f t="shared" si="6"/>
        <v>1027.7441537999985</v>
      </c>
      <c r="Q12" s="23">
        <f t="shared" si="7"/>
        <v>10.71683848844911</v>
      </c>
    </row>
    <row r="13" spans="1:17" x14ac:dyDescent="0.25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" x14ac:dyDescent="0.2">
      <c r="A14" s="36" t="s">
        <v>98</v>
      </c>
      <c r="B14" s="35"/>
      <c r="C14" s="35"/>
      <c r="D14" s="35"/>
      <c r="E14" s="35"/>
      <c r="F14" s="35"/>
      <c r="G14" s="35"/>
    </row>
    <row r="15" spans="1:17" x14ac:dyDescent="0.25">
      <c r="A15" s="36" t="s">
        <v>207</v>
      </c>
    </row>
    <row r="16" spans="1:17" x14ac:dyDescent="0.25">
      <c r="A16" s="75"/>
    </row>
    <row r="17" spans="1:1" x14ac:dyDescent="0.25">
      <c r="A17" s="36" t="s">
        <v>40</v>
      </c>
    </row>
    <row r="19" spans="1:1" ht="14.5" x14ac:dyDescent="0.35">
      <c r="A19" s="49" t="s">
        <v>191</v>
      </c>
    </row>
  </sheetData>
  <mergeCells count="9">
    <mergeCell ref="P4:Q4"/>
    <mergeCell ref="J4:K4"/>
    <mergeCell ref="L4:M4"/>
    <mergeCell ref="A2:J2"/>
    <mergeCell ref="B4:C4"/>
    <mergeCell ref="D4:E4"/>
    <mergeCell ref="F4:G4"/>
    <mergeCell ref="H4:I4"/>
    <mergeCell ref="N4:O4"/>
  </mergeCells>
  <hyperlinks>
    <hyperlink ref="A19" location="Content!A1" display="Content" xr:uid="{28EF5269-DC5A-4F99-9459-24C415E2D4A9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DD9-3D62-41FF-B2EB-FE4C0ED56F49}">
  <sheetPr codeName="Sheet21">
    <pageSetUpPr autoPageBreaks="0"/>
  </sheetPr>
  <dimension ref="A2:M20"/>
  <sheetViews>
    <sheetView showGridLines="0" workbookViewId="0"/>
  </sheetViews>
  <sheetFormatPr defaultColWidth="9.1796875" defaultRowHeight="13.5" x14ac:dyDescent="0.25"/>
  <cols>
    <col min="1" max="1" width="31.1796875" style="9" customWidth="1"/>
    <col min="2" max="2" width="13.26953125" style="7" customWidth="1"/>
    <col min="3" max="3" width="13.54296875" style="7" customWidth="1"/>
    <col min="4" max="4" width="9.453125" style="7" customWidth="1"/>
    <col min="5" max="5" width="13.1796875" style="7" customWidth="1"/>
    <col min="6" max="6" width="13.1796875" style="8" customWidth="1"/>
    <col min="7" max="7" width="13" style="7" customWidth="1"/>
    <col min="8" max="8" width="13.81640625" style="7" customWidth="1"/>
    <col min="9" max="9" width="9.1796875" style="9"/>
    <col min="10" max="11" width="13" style="9" customWidth="1"/>
    <col min="12" max="12" width="13.453125" style="9" customWidth="1"/>
    <col min="13" max="13" width="8.81640625" style="9" customWidth="1"/>
    <col min="14" max="16384" width="9.1796875" style="9"/>
  </cols>
  <sheetData>
    <row r="2" spans="1:13" ht="15" customHeight="1" x14ac:dyDescent="0.25">
      <c r="A2" s="95" t="s">
        <v>192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3" ht="15" customHeight="1" x14ac:dyDescent="0.25">
      <c r="A3" s="84" t="s">
        <v>234</v>
      </c>
      <c r="B3" s="84"/>
      <c r="C3" s="84"/>
      <c r="D3" s="84"/>
      <c r="E3" s="84"/>
      <c r="F3" s="84"/>
      <c r="G3" s="84"/>
      <c r="H3" s="84"/>
    </row>
    <row r="4" spans="1:13" ht="15" customHeight="1" x14ac:dyDescent="0.25">
      <c r="A4" s="11"/>
      <c r="B4" s="96" t="s">
        <v>105</v>
      </c>
      <c r="C4" s="96"/>
      <c r="D4" s="90" t="s">
        <v>8</v>
      </c>
      <c r="E4" s="90"/>
      <c r="F4" s="96" t="s">
        <v>9</v>
      </c>
      <c r="G4" s="96"/>
      <c r="H4" s="90" t="s">
        <v>8</v>
      </c>
      <c r="I4" s="90"/>
      <c r="J4" s="86" t="s">
        <v>56</v>
      </c>
      <c r="K4" s="86"/>
      <c r="L4" s="90" t="s">
        <v>8</v>
      </c>
      <c r="M4" s="90"/>
    </row>
    <row r="5" spans="1:13" s="16" customFormat="1" ht="23" x14ac:dyDescent="0.25">
      <c r="A5" s="57"/>
      <c r="B5" s="34" t="s">
        <v>223</v>
      </c>
      <c r="C5" s="34" t="s">
        <v>224</v>
      </c>
      <c r="D5" s="13" t="s">
        <v>12</v>
      </c>
      <c r="E5" s="14" t="s">
        <v>13</v>
      </c>
      <c r="F5" s="34" t="s">
        <v>223</v>
      </c>
      <c r="G5" s="34" t="s">
        <v>224</v>
      </c>
      <c r="H5" s="13" t="s">
        <v>12</v>
      </c>
      <c r="I5" s="14" t="s">
        <v>13</v>
      </c>
      <c r="J5" s="34" t="s">
        <v>223</v>
      </c>
      <c r="K5" s="34" t="s">
        <v>224</v>
      </c>
      <c r="L5" s="13" t="s">
        <v>14</v>
      </c>
      <c r="M5" s="14" t="s">
        <v>13</v>
      </c>
    </row>
    <row r="6" spans="1:13" x14ac:dyDescent="0.25">
      <c r="A6" s="50" t="s">
        <v>55</v>
      </c>
      <c r="B6" s="20">
        <v>783.24581327999999</v>
      </c>
      <c r="C6" s="20">
        <v>824.65433571000005</v>
      </c>
      <c r="D6" s="18">
        <f>C6-B6</f>
        <v>41.408522430000062</v>
      </c>
      <c r="E6" s="18">
        <f>(C6/B6-1)*100</f>
        <v>5.2867850332443567</v>
      </c>
      <c r="F6" s="20">
        <v>21019.181073</v>
      </c>
      <c r="G6" s="20">
        <v>20620.213437999999</v>
      </c>
      <c r="H6" s="18">
        <f>G6-F6</f>
        <v>-398.96763500000088</v>
      </c>
      <c r="I6" s="18">
        <f>(G6/F6-1)*100</f>
        <v>-1.8981121748481988</v>
      </c>
      <c r="J6" s="20">
        <v>2582.7808747300001</v>
      </c>
      <c r="K6" s="20">
        <v>2844.0593867600001</v>
      </c>
      <c r="L6" s="18">
        <v>261.27851203</v>
      </c>
      <c r="M6" s="18">
        <v>10.116170310317706</v>
      </c>
    </row>
    <row r="7" spans="1:13" x14ac:dyDescent="0.25">
      <c r="A7" s="51" t="s">
        <v>54</v>
      </c>
      <c r="B7" s="20">
        <v>537.21402744</v>
      </c>
      <c r="C7" s="20">
        <v>623.78728386</v>
      </c>
      <c r="D7" s="18">
        <f t="shared" ref="D7:D12" si="0">C7-B7</f>
        <v>86.573256420000007</v>
      </c>
      <c r="E7" s="18">
        <f t="shared" ref="E7:E12" si="1">(C7/B7-1)*100</f>
        <v>16.115226334008771</v>
      </c>
      <c r="F7" s="20">
        <v>14981.459562</v>
      </c>
      <c r="G7" s="20">
        <v>17579.849976000001</v>
      </c>
      <c r="H7" s="18">
        <f t="shared" ref="H7:H13" si="2">G7-F7</f>
        <v>2598.3904140000013</v>
      </c>
      <c r="I7" s="18">
        <f t="shared" ref="I7:I13" si="3">(G7/F7-1)*100</f>
        <v>17.344040500504619</v>
      </c>
      <c r="J7" s="20">
        <v>1531.83796977</v>
      </c>
      <c r="K7" s="20">
        <v>1812.3723547100001</v>
      </c>
      <c r="L7" s="18">
        <v>280.53438494000011</v>
      </c>
      <c r="M7" s="18">
        <v>18.313580840545505</v>
      </c>
    </row>
    <row r="8" spans="1:13" x14ac:dyDescent="0.25">
      <c r="A8" s="51" t="s">
        <v>53</v>
      </c>
      <c r="B8" s="20">
        <v>463.60447375000001</v>
      </c>
      <c r="C8" s="20">
        <v>483.84725164999998</v>
      </c>
      <c r="D8" s="18">
        <f t="shared" si="0"/>
        <v>20.242777899999965</v>
      </c>
      <c r="E8" s="18">
        <f t="shared" si="1"/>
        <v>4.3663896804662761</v>
      </c>
      <c r="F8" s="20">
        <v>11522.159583000001</v>
      </c>
      <c r="G8" s="20">
        <v>11267.516081</v>
      </c>
      <c r="H8" s="18">
        <f t="shared" si="2"/>
        <v>-254.64350200000081</v>
      </c>
      <c r="I8" s="18">
        <f t="shared" si="3"/>
        <v>-2.2100327648274076</v>
      </c>
      <c r="J8" s="20">
        <v>1168.33316517</v>
      </c>
      <c r="K8" s="20">
        <v>1470.9562851999999</v>
      </c>
      <c r="L8" s="18">
        <v>302.62312002999988</v>
      </c>
      <c r="M8" s="18">
        <v>25.902125271430275</v>
      </c>
    </row>
    <row r="9" spans="1:13" x14ac:dyDescent="0.25">
      <c r="A9" s="51" t="s">
        <v>52</v>
      </c>
      <c r="B9" s="20">
        <v>89.996597937999994</v>
      </c>
      <c r="C9" s="20">
        <v>89.102034012000004</v>
      </c>
      <c r="D9" s="18">
        <f t="shared" si="0"/>
        <v>-0.89456392599998935</v>
      </c>
      <c r="E9" s="18">
        <f t="shared" si="1"/>
        <v>-0.99399749156769968</v>
      </c>
      <c r="F9" s="20">
        <v>2418.8125193000001</v>
      </c>
      <c r="G9" s="20">
        <v>3264.9318844999998</v>
      </c>
      <c r="H9" s="18">
        <f t="shared" si="2"/>
        <v>846.11936519999972</v>
      </c>
      <c r="I9" s="18">
        <f t="shared" si="3"/>
        <v>34.980775006277256</v>
      </c>
      <c r="J9" s="20">
        <v>264.70250035999999</v>
      </c>
      <c r="K9" s="20">
        <v>349.07078287000002</v>
      </c>
      <c r="L9" s="18">
        <v>84.368282510000029</v>
      </c>
      <c r="M9" s="18">
        <v>31.872869502652112</v>
      </c>
    </row>
    <row r="10" spans="1:13" x14ac:dyDescent="0.25">
      <c r="A10" s="51" t="s">
        <v>51</v>
      </c>
      <c r="B10" s="20">
        <v>194.75577145</v>
      </c>
      <c r="C10" s="20">
        <v>230.32563590000001</v>
      </c>
      <c r="D10" s="20">
        <f t="shared" si="0"/>
        <v>35.569864450000011</v>
      </c>
      <c r="E10" s="20">
        <f t="shared" si="1"/>
        <v>18.263830737941401</v>
      </c>
      <c r="F10" s="20">
        <v>7336.1268274000004</v>
      </c>
      <c r="G10" s="20">
        <v>8391.3963158999995</v>
      </c>
      <c r="H10" s="20">
        <f t="shared" si="2"/>
        <v>1055.2694884999992</v>
      </c>
      <c r="I10" s="20">
        <f t="shared" si="3"/>
        <v>14.38455895498738</v>
      </c>
      <c r="J10" s="20">
        <v>530.94340676000002</v>
      </c>
      <c r="K10" s="20">
        <v>632.64345795999998</v>
      </c>
      <c r="L10" s="20">
        <v>101.70005119999996</v>
      </c>
      <c r="M10" s="20">
        <v>19.15459348494575</v>
      </c>
    </row>
    <row r="11" spans="1:13" x14ac:dyDescent="0.25">
      <c r="A11" s="51" t="s">
        <v>50</v>
      </c>
      <c r="B11" s="20">
        <v>53.014108002999997</v>
      </c>
      <c r="C11" s="20">
        <v>55.815998749999999</v>
      </c>
      <c r="D11" s="20">
        <f t="shared" si="0"/>
        <v>2.8018907470000016</v>
      </c>
      <c r="E11" s="20">
        <f t="shared" si="1"/>
        <v>5.2851794598551827</v>
      </c>
      <c r="F11" s="20">
        <v>1217.8392931999999</v>
      </c>
      <c r="G11" s="20">
        <v>1330.3763610000001</v>
      </c>
      <c r="H11" s="20">
        <f t="shared" si="2"/>
        <v>112.53706780000016</v>
      </c>
      <c r="I11" s="20">
        <f t="shared" si="3"/>
        <v>9.2407157847812051</v>
      </c>
      <c r="J11" s="20">
        <v>138.67901237999999</v>
      </c>
      <c r="K11" s="20">
        <v>155.99632428999999</v>
      </c>
      <c r="L11" s="20">
        <v>17.317311910000001</v>
      </c>
      <c r="M11" s="20">
        <v>12.487334321756016</v>
      </c>
    </row>
    <row r="12" spans="1:13" x14ac:dyDescent="0.25">
      <c r="A12" s="51" t="s">
        <v>49</v>
      </c>
      <c r="B12" s="20">
        <v>42.399921667999998</v>
      </c>
      <c r="C12" s="20">
        <v>50.375954133</v>
      </c>
      <c r="D12" s="20">
        <f t="shared" si="0"/>
        <v>7.976032465000003</v>
      </c>
      <c r="E12" s="20">
        <f t="shared" si="1"/>
        <v>18.811432076346634</v>
      </c>
      <c r="F12" s="20">
        <v>902.69290109999997</v>
      </c>
      <c r="G12" s="20">
        <v>741.86483943999997</v>
      </c>
      <c r="H12" s="20">
        <f t="shared" si="2"/>
        <v>-160.82806166</v>
      </c>
      <c r="I12" s="20">
        <f t="shared" si="3"/>
        <v>-17.816475732114302</v>
      </c>
      <c r="J12" s="20">
        <v>120.83242791000001</v>
      </c>
      <c r="K12" s="20">
        <v>107.52643875</v>
      </c>
      <c r="L12" s="20">
        <v>-13.30598916000001</v>
      </c>
      <c r="M12" s="20">
        <v>-11.011935612111301</v>
      </c>
    </row>
    <row r="13" spans="1:13" x14ac:dyDescent="0.25">
      <c r="A13" s="53" t="s">
        <v>47</v>
      </c>
      <c r="B13" s="81">
        <v>42.007952437</v>
      </c>
      <c r="C13" s="81">
        <v>44.771844246000001</v>
      </c>
      <c r="D13" s="81">
        <f t="shared" ref="D13" si="4">C13-B13</f>
        <v>2.7638918090000004</v>
      </c>
      <c r="E13" s="81">
        <f t="shared" ref="E13" si="5">(C13/B13-1)*100</f>
        <v>6.5794490058639576</v>
      </c>
      <c r="F13" s="81">
        <v>982.76375456999995</v>
      </c>
      <c r="G13" s="81">
        <v>1816.8467290000001</v>
      </c>
      <c r="H13" s="81">
        <f t="shared" si="2"/>
        <v>834.08297443000015</v>
      </c>
      <c r="I13" s="81">
        <f t="shared" si="3"/>
        <v>84.871157544362859</v>
      </c>
      <c r="J13" s="81">
        <v>114.59415267999999</v>
      </c>
      <c r="K13" s="81">
        <v>144.28936078999999</v>
      </c>
      <c r="L13" s="81">
        <v>29.695208109999996</v>
      </c>
      <c r="M13" s="81">
        <v>25.913371158581523</v>
      </c>
    </row>
    <row r="14" spans="1:13" x14ac:dyDescent="0.25">
      <c r="A14" s="51"/>
      <c r="B14" s="18"/>
      <c r="C14" s="18"/>
      <c r="D14" s="54"/>
      <c r="E14" s="76"/>
      <c r="F14" s="18"/>
      <c r="G14" s="18"/>
      <c r="H14" s="54"/>
      <c r="I14" s="76"/>
      <c r="J14" s="54"/>
      <c r="K14" s="54"/>
      <c r="L14" s="54"/>
      <c r="M14" s="76"/>
    </row>
    <row r="15" spans="1:13" s="26" customFormat="1" ht="10" x14ac:dyDescent="0.2">
      <c r="A15" s="36" t="s">
        <v>94</v>
      </c>
      <c r="B15" s="35"/>
      <c r="C15" s="35"/>
      <c r="D15" s="35"/>
      <c r="E15" s="35"/>
      <c r="F15" s="35"/>
      <c r="G15" s="35"/>
      <c r="H15" s="35"/>
      <c r="J15" s="55"/>
      <c r="K15" s="55"/>
    </row>
    <row r="16" spans="1:13" s="26" customFormat="1" ht="10" x14ac:dyDescent="0.2">
      <c r="A16" s="36" t="s">
        <v>97</v>
      </c>
      <c r="B16" s="35"/>
      <c r="C16" s="35"/>
      <c r="D16" s="35"/>
      <c r="E16" s="35"/>
      <c r="F16" s="35"/>
      <c r="G16" s="35"/>
      <c r="H16" s="35"/>
    </row>
    <row r="17" spans="1:12" s="26" customFormat="1" ht="10" x14ac:dyDescent="0.2">
      <c r="A17" s="36"/>
      <c r="B17" s="35"/>
      <c r="C17" s="35"/>
      <c r="D17" s="35"/>
      <c r="E17" s="35"/>
      <c r="F17" s="35"/>
      <c r="G17" s="35"/>
      <c r="H17" s="35"/>
    </row>
    <row r="18" spans="1:12" s="7" customFormat="1" x14ac:dyDescent="0.25">
      <c r="A18" s="36" t="s">
        <v>40</v>
      </c>
      <c r="F18" s="8"/>
      <c r="I18" s="9"/>
      <c r="J18" s="9"/>
      <c r="K18" s="9"/>
      <c r="L18" s="9"/>
    </row>
    <row r="20" spans="1:12" ht="14.5" x14ac:dyDescent="0.35">
      <c r="A20" s="49" t="s">
        <v>191</v>
      </c>
    </row>
  </sheetData>
  <mergeCells count="8">
    <mergeCell ref="L4:M4"/>
    <mergeCell ref="A2:K2"/>
    <mergeCell ref="A3:H3"/>
    <mergeCell ref="F4:G4"/>
    <mergeCell ref="J4:K4"/>
    <mergeCell ref="B4:C4"/>
    <mergeCell ref="D4:E4"/>
    <mergeCell ref="H4:I4"/>
  </mergeCells>
  <hyperlinks>
    <hyperlink ref="A20" location="Content!A1" display="Content" xr:uid="{B442C642-E1B8-49B4-9E5B-50E182C4902E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B31-151F-4C7B-81BA-3A890A4BCF3E}">
  <sheetPr>
    <pageSetUpPr autoPageBreaks="0"/>
  </sheetPr>
  <dimension ref="A2:K62"/>
  <sheetViews>
    <sheetView showGridLines="0" workbookViewId="0"/>
  </sheetViews>
  <sheetFormatPr defaultRowHeight="14.5" x14ac:dyDescent="0.35"/>
  <cols>
    <col min="1" max="1" width="64.26953125" bestFit="1" customWidth="1"/>
    <col min="2" max="2" width="65.453125" bestFit="1" customWidth="1"/>
  </cols>
  <sheetData>
    <row r="2" spans="1:11" ht="15" x14ac:dyDescent="0.35">
      <c r="A2" s="62" t="s">
        <v>106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15" x14ac:dyDescent="0.35">
      <c r="B3" s="1"/>
    </row>
    <row r="4" spans="1:11" ht="15" customHeight="1" x14ac:dyDescent="0.35">
      <c r="A4" s="61" t="s">
        <v>187</v>
      </c>
      <c r="B4" s="61" t="s">
        <v>186</v>
      </c>
    </row>
    <row r="5" spans="1:11" x14ac:dyDescent="0.35">
      <c r="A5" s="60" t="s">
        <v>185</v>
      </c>
      <c r="B5" s="60" t="s">
        <v>46</v>
      </c>
    </row>
    <row r="6" spans="1:11" x14ac:dyDescent="0.35">
      <c r="A6" s="59" t="s">
        <v>184</v>
      </c>
      <c r="B6" s="59" t="s">
        <v>46</v>
      </c>
    </row>
    <row r="7" spans="1:11" x14ac:dyDescent="0.35">
      <c r="A7" s="59" t="s">
        <v>183</v>
      </c>
      <c r="B7" s="59" t="s">
        <v>182</v>
      </c>
    </row>
    <row r="8" spans="1:11" x14ac:dyDescent="0.35">
      <c r="A8" s="59" t="s">
        <v>181</v>
      </c>
      <c r="B8" s="59" t="s">
        <v>180</v>
      </c>
    </row>
    <row r="9" spans="1:11" x14ac:dyDescent="0.35">
      <c r="A9" s="59" t="s">
        <v>179</v>
      </c>
      <c r="B9" s="59" t="s">
        <v>178</v>
      </c>
    </row>
    <row r="10" spans="1:11" x14ac:dyDescent="0.35">
      <c r="A10" s="59" t="s">
        <v>177</v>
      </c>
      <c r="B10" s="59" t="s">
        <v>176</v>
      </c>
    </row>
    <row r="11" spans="1:11" x14ac:dyDescent="0.35">
      <c r="A11" s="60" t="s">
        <v>65</v>
      </c>
      <c r="B11" s="59" t="s">
        <v>175</v>
      </c>
    </row>
    <row r="12" spans="1:11" x14ac:dyDescent="0.35">
      <c r="A12" s="59" t="s">
        <v>65</v>
      </c>
      <c r="B12" s="59" t="s">
        <v>174</v>
      </c>
    </row>
    <row r="13" spans="1:11" x14ac:dyDescent="0.35">
      <c r="A13" s="59" t="s">
        <v>173</v>
      </c>
      <c r="B13" s="59" t="s">
        <v>172</v>
      </c>
    </row>
    <row r="14" spans="1:11" x14ac:dyDescent="0.35">
      <c r="A14" s="60" t="s">
        <v>64</v>
      </c>
      <c r="B14" s="59" t="s">
        <v>171</v>
      </c>
    </row>
    <row r="15" spans="1:11" x14ac:dyDescent="0.35">
      <c r="A15" s="59" t="s">
        <v>170</v>
      </c>
      <c r="B15" s="59" t="s">
        <v>169</v>
      </c>
    </row>
    <row r="16" spans="1:11" x14ac:dyDescent="0.35">
      <c r="A16" s="59" t="s">
        <v>168</v>
      </c>
      <c r="B16" s="59" t="s">
        <v>167</v>
      </c>
    </row>
    <row r="17" spans="1:2" x14ac:dyDescent="0.35">
      <c r="A17" s="59" t="s">
        <v>166</v>
      </c>
      <c r="B17" s="60" t="s">
        <v>45</v>
      </c>
    </row>
    <row r="18" spans="1:2" x14ac:dyDescent="0.35">
      <c r="A18" s="60" t="s">
        <v>63</v>
      </c>
      <c r="B18" s="59" t="s">
        <v>165</v>
      </c>
    </row>
    <row r="19" spans="1:2" x14ac:dyDescent="0.35">
      <c r="A19" s="59" t="s">
        <v>164</v>
      </c>
      <c r="B19" s="59" t="s">
        <v>163</v>
      </c>
    </row>
    <row r="20" spans="1:2" x14ac:dyDescent="0.35">
      <c r="A20" s="59" t="s">
        <v>162</v>
      </c>
      <c r="B20" s="59" t="s">
        <v>161</v>
      </c>
    </row>
    <row r="21" spans="1:2" x14ac:dyDescent="0.35">
      <c r="A21" s="59" t="s">
        <v>160</v>
      </c>
      <c r="B21" s="59" t="s">
        <v>159</v>
      </c>
    </row>
    <row r="22" spans="1:2" x14ac:dyDescent="0.35">
      <c r="A22" s="59" t="s">
        <v>158</v>
      </c>
      <c r="B22" s="60" t="s">
        <v>44</v>
      </c>
    </row>
    <row r="23" spans="1:2" x14ac:dyDescent="0.35">
      <c r="A23" s="59" t="s">
        <v>157</v>
      </c>
      <c r="B23" s="59" t="s">
        <v>44</v>
      </c>
    </row>
    <row r="24" spans="1:2" x14ac:dyDescent="0.35">
      <c r="A24" s="59" t="s">
        <v>156</v>
      </c>
      <c r="B24" s="59" t="s">
        <v>155</v>
      </c>
    </row>
    <row r="25" spans="1:2" x14ac:dyDescent="0.35">
      <c r="A25" s="58" t="s">
        <v>62</v>
      </c>
      <c r="B25" s="60" t="s">
        <v>42</v>
      </c>
    </row>
    <row r="26" spans="1:2" x14ac:dyDescent="0.35">
      <c r="A26" s="59" t="s">
        <v>62</v>
      </c>
      <c r="B26" s="60" t="s">
        <v>117</v>
      </c>
    </row>
    <row r="27" spans="1:2" x14ac:dyDescent="0.35">
      <c r="A27" s="59" t="s">
        <v>154</v>
      </c>
      <c r="B27" s="59" t="s">
        <v>43</v>
      </c>
    </row>
    <row r="28" spans="1:2" x14ac:dyDescent="0.35">
      <c r="A28" s="58" t="s">
        <v>148</v>
      </c>
      <c r="B28" s="59" t="s">
        <v>153</v>
      </c>
    </row>
    <row r="29" spans="1:2" x14ac:dyDescent="0.35">
      <c r="A29" s="59" t="s">
        <v>152</v>
      </c>
      <c r="B29" s="59" t="s">
        <v>151</v>
      </c>
    </row>
    <row r="30" spans="1:2" x14ac:dyDescent="0.35">
      <c r="A30" s="59" t="s">
        <v>150</v>
      </c>
      <c r="B30" s="59" t="s">
        <v>149</v>
      </c>
    </row>
    <row r="31" spans="1:2" x14ac:dyDescent="0.35">
      <c r="A31" s="59" t="s">
        <v>148</v>
      </c>
      <c r="B31" s="59" t="s">
        <v>147</v>
      </c>
    </row>
    <row r="32" spans="1:2" x14ac:dyDescent="0.35">
      <c r="A32" s="58" t="s">
        <v>60</v>
      </c>
      <c r="B32" s="59" t="s">
        <v>146</v>
      </c>
    </row>
    <row r="33" spans="1:2" x14ac:dyDescent="0.35">
      <c r="A33" s="59" t="s">
        <v>145</v>
      </c>
      <c r="B33" s="59" t="s">
        <v>144</v>
      </c>
    </row>
    <row r="34" spans="1:2" x14ac:dyDescent="0.35">
      <c r="A34" s="58" t="s">
        <v>59</v>
      </c>
      <c r="B34" s="59" t="s">
        <v>143</v>
      </c>
    </row>
    <row r="35" spans="1:2" x14ac:dyDescent="0.35">
      <c r="A35" s="58" t="s">
        <v>142</v>
      </c>
      <c r="B35" s="59" t="s">
        <v>141</v>
      </c>
    </row>
    <row r="36" spans="1:2" x14ac:dyDescent="0.35">
      <c r="A36" s="59" t="s">
        <v>140</v>
      </c>
      <c r="B36" s="59" t="s">
        <v>139</v>
      </c>
    </row>
    <row r="37" spans="1:2" x14ac:dyDescent="0.35">
      <c r="A37" s="59" t="s">
        <v>138</v>
      </c>
      <c r="B37" s="59" t="s">
        <v>120</v>
      </c>
    </row>
    <row r="38" spans="1:2" x14ac:dyDescent="0.35">
      <c r="A38" s="59" t="s">
        <v>137</v>
      </c>
    </row>
    <row r="39" spans="1:2" x14ac:dyDescent="0.35">
      <c r="A39" s="59" t="s">
        <v>136</v>
      </c>
    </row>
    <row r="40" spans="1:2" x14ac:dyDescent="0.35">
      <c r="A40" s="59" t="s">
        <v>135</v>
      </c>
    </row>
    <row r="41" spans="1:2" x14ac:dyDescent="0.35">
      <c r="A41" s="58" t="s">
        <v>134</v>
      </c>
    </row>
    <row r="42" spans="1:2" x14ac:dyDescent="0.35">
      <c r="A42" s="59" t="s">
        <v>133</v>
      </c>
    </row>
    <row r="43" spans="1:2" x14ac:dyDescent="0.35">
      <c r="A43" s="59" t="s">
        <v>132</v>
      </c>
    </row>
    <row r="44" spans="1:2" x14ac:dyDescent="0.35">
      <c r="A44" s="59" t="s">
        <v>131</v>
      </c>
    </row>
    <row r="45" spans="1:2" x14ac:dyDescent="0.35">
      <c r="A45" s="59" t="s">
        <v>130</v>
      </c>
    </row>
    <row r="46" spans="1:2" x14ac:dyDescent="0.35">
      <c r="A46" s="59" t="s">
        <v>129</v>
      </c>
    </row>
    <row r="47" spans="1:2" x14ac:dyDescent="0.35">
      <c r="A47" s="58" t="s">
        <v>128</v>
      </c>
    </row>
    <row r="48" spans="1:2" x14ac:dyDescent="0.35">
      <c r="A48" s="59" t="s">
        <v>127</v>
      </c>
    </row>
    <row r="49" spans="1:1" x14ac:dyDescent="0.35">
      <c r="A49" s="59" t="s">
        <v>126</v>
      </c>
    </row>
    <row r="50" spans="1:1" x14ac:dyDescent="0.35">
      <c r="A50" s="59" t="s">
        <v>125</v>
      </c>
    </row>
    <row r="51" spans="1:1" x14ac:dyDescent="0.35">
      <c r="A51" s="59" t="s">
        <v>124</v>
      </c>
    </row>
    <row r="52" spans="1:1" x14ac:dyDescent="0.35">
      <c r="A52" s="59" t="s">
        <v>123</v>
      </c>
    </row>
    <row r="53" spans="1:1" x14ac:dyDescent="0.35">
      <c r="A53" s="59" t="s">
        <v>122</v>
      </c>
    </row>
    <row r="54" spans="1:1" x14ac:dyDescent="0.35">
      <c r="A54" s="59" t="s">
        <v>121</v>
      </c>
    </row>
    <row r="55" spans="1:1" x14ac:dyDescent="0.35">
      <c r="A55" s="58" t="s">
        <v>120</v>
      </c>
    </row>
    <row r="56" spans="1:1" x14ac:dyDescent="0.35">
      <c r="A56" s="59" t="s">
        <v>120</v>
      </c>
    </row>
    <row r="57" spans="1:1" x14ac:dyDescent="0.35">
      <c r="A57" s="59" t="s">
        <v>119</v>
      </c>
    </row>
    <row r="58" spans="1:1" x14ac:dyDescent="0.35">
      <c r="A58" s="58" t="s">
        <v>118</v>
      </c>
    </row>
    <row r="60" spans="1:1" x14ac:dyDescent="0.35">
      <c r="A60" s="49" t="s">
        <v>191</v>
      </c>
    </row>
    <row r="62" spans="1:1" x14ac:dyDescent="0.35">
      <c r="A62" s="49"/>
    </row>
  </sheetData>
  <hyperlinks>
    <hyperlink ref="A60" location="Content!A1" display="Content" xr:uid="{66305D24-9351-4F46-8D0E-682952D930ED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83B2-CCCB-442C-8D17-AC4D61EEC40C}">
  <sheetPr codeName="Sheet1">
    <pageSetUpPr autoPageBreaks="0"/>
  </sheetPr>
  <dimension ref="A2:Q37"/>
  <sheetViews>
    <sheetView showGridLines="0" zoomScaleNormal="100" workbookViewId="0"/>
  </sheetViews>
  <sheetFormatPr defaultColWidth="9.1796875" defaultRowHeight="13.5" x14ac:dyDescent="0.25"/>
  <cols>
    <col min="1" max="1" width="25.7265625" style="9" customWidth="1"/>
    <col min="2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4" t="s">
        <v>217</v>
      </c>
      <c r="B2" s="89"/>
      <c r="C2" s="89"/>
      <c r="D2" s="89"/>
      <c r="E2" s="89"/>
      <c r="F2" s="89"/>
      <c r="G2" s="89"/>
      <c r="H2" s="89"/>
      <c r="I2" s="89"/>
      <c r="J2" s="89"/>
    </row>
    <row r="3" spans="1:17" ht="15" customHeight="1" x14ac:dyDescent="0.25">
      <c r="A3" s="84" t="s">
        <v>233</v>
      </c>
      <c r="B3" s="89"/>
      <c r="C3" s="89"/>
      <c r="D3" s="89"/>
      <c r="E3" s="89"/>
      <c r="F3" s="89"/>
      <c r="G3" s="89"/>
      <c r="H3" s="89"/>
      <c r="I3" s="89"/>
      <c r="J3" s="89"/>
    </row>
    <row r="4" spans="1:17" ht="15" customHeight="1" x14ac:dyDescent="0.25">
      <c r="A4" s="10"/>
      <c r="B4" s="86" t="s">
        <v>7</v>
      </c>
      <c r="C4" s="86"/>
      <c r="D4" s="90" t="s">
        <v>8</v>
      </c>
      <c r="E4" s="90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66" customFormat="1" ht="39.75" customHeight="1" x14ac:dyDescent="0.25">
      <c r="A5" s="57"/>
      <c r="B5" s="34" t="s">
        <v>231</v>
      </c>
      <c r="C5" s="34" t="s">
        <v>226</v>
      </c>
      <c r="D5" s="13" t="s">
        <v>12</v>
      </c>
      <c r="E5" s="14" t="s">
        <v>13</v>
      </c>
      <c r="F5" s="34" t="s">
        <v>231</v>
      </c>
      <c r="G5" s="34" t="s">
        <v>226</v>
      </c>
      <c r="H5" s="13" t="s">
        <v>12</v>
      </c>
      <c r="I5" s="14" t="s">
        <v>13</v>
      </c>
      <c r="J5" s="34" t="s">
        <v>231</v>
      </c>
      <c r="K5" s="34" t="s">
        <v>226</v>
      </c>
      <c r="L5" s="15" t="s">
        <v>14</v>
      </c>
      <c r="M5" s="14" t="s">
        <v>13</v>
      </c>
      <c r="N5" s="34" t="s">
        <v>231</v>
      </c>
      <c r="O5" s="34" t="s">
        <v>226</v>
      </c>
      <c r="P5" s="15" t="s">
        <v>14</v>
      </c>
      <c r="Q5" s="14" t="s">
        <v>13</v>
      </c>
    </row>
    <row r="6" spans="1:17" x14ac:dyDescent="0.25">
      <c r="A6" s="17" t="s">
        <v>15</v>
      </c>
      <c r="B6" s="18">
        <v>1235.3642844999999</v>
      </c>
      <c r="C6" s="18">
        <v>1258.0737779000001</v>
      </c>
      <c r="D6" s="18">
        <f>C6-B6</f>
        <v>22.709493400000156</v>
      </c>
      <c r="E6" s="18">
        <f>(C6/B6-1)*100</f>
        <v>1.8382831432747437</v>
      </c>
      <c r="F6" s="18">
        <v>14255.402765999999</v>
      </c>
      <c r="G6" s="18">
        <v>14631.546974999999</v>
      </c>
      <c r="H6" s="18">
        <f>G6-F6</f>
        <v>376.14420900000005</v>
      </c>
      <c r="I6" s="18">
        <f>(G6/F6-1)*100</f>
        <v>2.6386080784551957</v>
      </c>
      <c r="J6" s="18">
        <v>2072.9235680000002</v>
      </c>
      <c r="K6" s="18">
        <v>2145.8573199000002</v>
      </c>
      <c r="L6" s="18">
        <f>K6-J6</f>
        <v>72.933751900000061</v>
      </c>
      <c r="M6" s="18">
        <f>(K6/J6-1)*100</f>
        <v>3.5184004381969558</v>
      </c>
      <c r="N6" s="18">
        <v>3348.7280122000002</v>
      </c>
      <c r="O6" s="18">
        <v>3351.7770635000002</v>
      </c>
      <c r="P6" s="18">
        <f>O6-N6</f>
        <v>3.0490512999999737</v>
      </c>
      <c r="Q6" s="18">
        <f>(O6/N6-1)*100</f>
        <v>9.1051028596278449E-2</v>
      </c>
    </row>
    <row r="7" spans="1:17" x14ac:dyDescent="0.25">
      <c r="A7" s="17" t="s">
        <v>16</v>
      </c>
      <c r="B7" s="18">
        <v>328.75600779000001</v>
      </c>
      <c r="C7" s="18">
        <v>361.22176495999997</v>
      </c>
      <c r="D7" s="18">
        <f t="shared" ref="D7:D31" si="0">C7-B7</f>
        <v>32.465757169999961</v>
      </c>
      <c r="E7" s="18">
        <f t="shared" ref="E7:E31" si="1">(C7/B7-1)*100</f>
        <v>9.8753350207179125</v>
      </c>
      <c r="F7" s="18">
        <v>11542.738482999999</v>
      </c>
      <c r="G7" s="18">
        <v>13235.827364000001</v>
      </c>
      <c r="H7" s="18">
        <f t="shared" ref="H7:H16" si="2">G7-F7</f>
        <v>1693.0888810000015</v>
      </c>
      <c r="I7" s="18">
        <f t="shared" ref="I7:I31" si="3">(G7/F7-1)*100</f>
        <v>14.66800000271653</v>
      </c>
      <c r="J7" s="18">
        <v>1338.3975058999999</v>
      </c>
      <c r="K7" s="18">
        <v>1431.7684363999999</v>
      </c>
      <c r="L7" s="18">
        <f t="shared" ref="L7:L16" si="4">K7-J7</f>
        <v>93.370930499999986</v>
      </c>
      <c r="M7" s="18">
        <f t="shared" ref="M7:M31" si="5">(K7/J7-1)*100</f>
        <v>6.9763228105549357</v>
      </c>
      <c r="N7" s="18">
        <v>1971.7264425000001</v>
      </c>
      <c r="O7" s="18">
        <v>2093.6195151000002</v>
      </c>
      <c r="P7" s="18">
        <f t="shared" ref="P7:P16" si="6">O7-N7</f>
        <v>121.8930726000001</v>
      </c>
      <c r="Q7" s="18">
        <f t="shared" ref="Q7:Q31" si="7">(O7/N7-1)*100</f>
        <v>6.1820478730025608</v>
      </c>
    </row>
    <row r="8" spans="1:17" x14ac:dyDescent="0.25">
      <c r="A8" s="17" t="s">
        <v>17</v>
      </c>
      <c r="B8" s="18">
        <v>193.50374128999999</v>
      </c>
      <c r="C8" s="18">
        <v>202.87578298</v>
      </c>
      <c r="D8" s="18">
        <f t="shared" si="0"/>
        <v>9.3720416900000032</v>
      </c>
      <c r="E8" s="18">
        <f t="shared" si="1"/>
        <v>4.8433387527915039</v>
      </c>
      <c r="F8" s="18">
        <v>5238.8492217000003</v>
      </c>
      <c r="G8" s="18">
        <v>5368.8983632999998</v>
      </c>
      <c r="H8" s="18">
        <f t="shared" si="2"/>
        <v>130.04914159999953</v>
      </c>
      <c r="I8" s="18">
        <f t="shared" si="3"/>
        <v>2.4823990173513444</v>
      </c>
      <c r="J8" s="18">
        <v>920.81689798000002</v>
      </c>
      <c r="K8" s="18">
        <v>920.26929232999998</v>
      </c>
      <c r="L8" s="18">
        <f t="shared" si="4"/>
        <v>-0.5476056500000368</v>
      </c>
      <c r="M8" s="18">
        <f t="shared" si="5"/>
        <v>-5.9469548310997489E-2</v>
      </c>
      <c r="N8" s="18">
        <v>1259.0244921000001</v>
      </c>
      <c r="O8" s="18">
        <v>1275.317589</v>
      </c>
      <c r="P8" s="18">
        <f t="shared" si="6"/>
        <v>16.29309689999991</v>
      </c>
      <c r="Q8" s="18">
        <f t="shared" si="7"/>
        <v>1.2941048408696032</v>
      </c>
    </row>
    <row r="9" spans="1:17" x14ac:dyDescent="0.25">
      <c r="A9" s="17" t="s">
        <v>18</v>
      </c>
      <c r="B9" s="18">
        <v>339.81207619000003</v>
      </c>
      <c r="C9" s="18">
        <v>363.21890796999998</v>
      </c>
      <c r="D9" s="18">
        <f t="shared" si="0"/>
        <v>23.406831779999948</v>
      </c>
      <c r="E9" s="18">
        <f t="shared" si="1"/>
        <v>6.8881694972230623</v>
      </c>
      <c r="F9" s="18">
        <v>5130.7103213999999</v>
      </c>
      <c r="G9" s="18">
        <v>5837.5296807000004</v>
      </c>
      <c r="H9" s="18">
        <f t="shared" si="2"/>
        <v>706.81935930000054</v>
      </c>
      <c r="I9" s="18">
        <f t="shared" si="3"/>
        <v>13.776247634794036</v>
      </c>
      <c r="J9" s="18">
        <v>1124.7796937000001</v>
      </c>
      <c r="K9" s="18">
        <v>1107.8882619000001</v>
      </c>
      <c r="L9" s="18">
        <f t="shared" si="4"/>
        <v>-16.891431799999964</v>
      </c>
      <c r="M9" s="18">
        <f t="shared" si="5"/>
        <v>-1.5017546897948542</v>
      </c>
      <c r="N9" s="18">
        <v>1617.3741</v>
      </c>
      <c r="O9" s="18">
        <v>1614.3963925999999</v>
      </c>
      <c r="P9" s="18">
        <f t="shared" si="6"/>
        <v>-2.9777074000000994</v>
      </c>
      <c r="Q9" s="18">
        <f t="shared" si="7"/>
        <v>-0.18410752342331582</v>
      </c>
    </row>
    <row r="10" spans="1:17" x14ac:dyDescent="0.25">
      <c r="A10" s="17" t="s">
        <v>19</v>
      </c>
      <c r="B10" s="18">
        <v>176.68216679</v>
      </c>
      <c r="C10" s="18">
        <v>180.20889998000001</v>
      </c>
      <c r="D10" s="18">
        <f t="shared" si="0"/>
        <v>3.5267331900000158</v>
      </c>
      <c r="E10" s="18">
        <f t="shared" si="1"/>
        <v>1.9960889398598969</v>
      </c>
      <c r="F10" s="18">
        <v>5764.8157487999997</v>
      </c>
      <c r="G10" s="18">
        <v>4715.8540536999999</v>
      </c>
      <c r="H10" s="18">
        <f t="shared" si="2"/>
        <v>-1048.9616950999998</v>
      </c>
      <c r="I10" s="18">
        <f t="shared" si="3"/>
        <v>-18.195927516301815</v>
      </c>
      <c r="J10" s="18">
        <v>696.53976307999994</v>
      </c>
      <c r="K10" s="18">
        <v>638.26661917000001</v>
      </c>
      <c r="L10" s="18">
        <f t="shared" si="4"/>
        <v>-58.273143909999931</v>
      </c>
      <c r="M10" s="18">
        <f t="shared" si="5"/>
        <v>-8.3660900638786728</v>
      </c>
      <c r="N10" s="18">
        <v>910.55743352000002</v>
      </c>
      <c r="O10" s="18">
        <v>856.49482837999994</v>
      </c>
      <c r="P10" s="18">
        <f t="shared" si="6"/>
        <v>-54.062605140000073</v>
      </c>
      <c r="Q10" s="18">
        <f t="shared" si="7"/>
        <v>-5.9373086364257972</v>
      </c>
    </row>
    <row r="11" spans="1:17" x14ac:dyDescent="0.25">
      <c r="A11" s="17" t="s">
        <v>20</v>
      </c>
      <c r="B11" s="18">
        <v>193.61343119</v>
      </c>
      <c r="C11" s="18">
        <v>204.21109397999999</v>
      </c>
      <c r="D11" s="18">
        <f t="shared" si="0"/>
        <v>10.597662789999987</v>
      </c>
      <c r="E11" s="18">
        <f t="shared" si="1"/>
        <v>5.4736196372658252</v>
      </c>
      <c r="F11" s="18">
        <v>8816.4279485000006</v>
      </c>
      <c r="G11" s="18">
        <v>9642.3686364000005</v>
      </c>
      <c r="H11" s="18">
        <f t="shared" si="2"/>
        <v>825.94068789999983</v>
      </c>
      <c r="I11" s="18">
        <f t="shared" si="3"/>
        <v>9.3682009621654405</v>
      </c>
      <c r="J11" s="18">
        <v>854.80800191000003</v>
      </c>
      <c r="K11" s="18">
        <v>1002.9076292</v>
      </c>
      <c r="L11" s="18">
        <f t="shared" si="4"/>
        <v>148.09962728999994</v>
      </c>
      <c r="M11" s="18">
        <f t="shared" si="5"/>
        <v>17.325484431484405</v>
      </c>
      <c r="N11" s="18">
        <v>1109.7190608999999</v>
      </c>
      <c r="O11" s="18">
        <v>1229.5835936000001</v>
      </c>
      <c r="P11" s="18">
        <f t="shared" si="6"/>
        <v>119.86453270000015</v>
      </c>
      <c r="Q11" s="18">
        <f t="shared" si="7"/>
        <v>10.801340350303445</v>
      </c>
    </row>
    <row r="12" spans="1:17" x14ac:dyDescent="0.25">
      <c r="A12" s="17" t="s">
        <v>22</v>
      </c>
      <c r="B12" s="18">
        <v>139.15888199</v>
      </c>
      <c r="C12" s="18">
        <v>153.55186598</v>
      </c>
      <c r="D12" s="18">
        <f t="shared" si="0"/>
        <v>14.392983990000005</v>
      </c>
      <c r="E12" s="18">
        <f t="shared" si="1"/>
        <v>10.342842500728256</v>
      </c>
      <c r="F12" s="18">
        <v>8809.0973009999998</v>
      </c>
      <c r="G12" s="18">
        <v>8884.3902610999994</v>
      </c>
      <c r="H12" s="18">
        <f t="shared" si="2"/>
        <v>75.292960099999618</v>
      </c>
      <c r="I12" s="18">
        <f t="shared" si="3"/>
        <v>0.85471822511771212</v>
      </c>
      <c r="J12" s="18">
        <v>782.22534958000006</v>
      </c>
      <c r="K12" s="18">
        <v>855.81916923000006</v>
      </c>
      <c r="L12" s="18">
        <f t="shared" si="4"/>
        <v>73.59381965</v>
      </c>
      <c r="M12" s="18">
        <f t="shared" si="5"/>
        <v>9.408263192891253</v>
      </c>
      <c r="N12" s="18">
        <v>1033.2417214</v>
      </c>
      <c r="O12" s="18">
        <v>1155.0567036</v>
      </c>
      <c r="P12" s="18">
        <f t="shared" si="6"/>
        <v>121.81498220000003</v>
      </c>
      <c r="Q12" s="18">
        <f t="shared" si="7"/>
        <v>11.789591890941619</v>
      </c>
    </row>
    <row r="13" spans="1:17" x14ac:dyDescent="0.25">
      <c r="A13" s="17" t="s">
        <v>23</v>
      </c>
      <c r="B13" s="18">
        <v>89.138805895999994</v>
      </c>
      <c r="C13" s="18">
        <v>88.343983993999998</v>
      </c>
      <c r="D13" s="18">
        <f t="shared" si="0"/>
        <v>-0.79482190199999536</v>
      </c>
      <c r="E13" s="18">
        <f t="shared" si="1"/>
        <v>-0.89166765698805994</v>
      </c>
      <c r="F13" s="18">
        <v>4923.9449808999998</v>
      </c>
      <c r="G13" s="18">
        <v>5783.2144440000002</v>
      </c>
      <c r="H13" s="18">
        <f t="shared" si="2"/>
        <v>859.26946310000039</v>
      </c>
      <c r="I13" s="18">
        <f t="shared" si="3"/>
        <v>17.450833964089973</v>
      </c>
      <c r="J13" s="18">
        <v>441.67540972</v>
      </c>
      <c r="K13" s="18">
        <v>412.27698858999997</v>
      </c>
      <c r="L13" s="18">
        <f t="shared" si="4"/>
        <v>-29.398421130000031</v>
      </c>
      <c r="M13" s="18">
        <f t="shared" si="5"/>
        <v>-6.6561145318543176</v>
      </c>
      <c r="N13" s="18">
        <v>577.50484365</v>
      </c>
      <c r="O13" s="18">
        <v>525.51820124999995</v>
      </c>
      <c r="P13" s="18">
        <f t="shared" si="6"/>
        <v>-51.986642400000051</v>
      </c>
      <c r="Q13" s="18">
        <f t="shared" si="7"/>
        <v>-9.0019404982699776</v>
      </c>
    </row>
    <row r="14" spans="1:17" x14ac:dyDescent="0.25">
      <c r="A14" s="17" t="s">
        <v>24</v>
      </c>
      <c r="B14" s="18">
        <v>165.43024489000001</v>
      </c>
      <c r="C14" s="18">
        <v>153.32107399</v>
      </c>
      <c r="D14" s="18">
        <f t="shared" si="0"/>
        <v>-12.109170900000009</v>
      </c>
      <c r="E14" s="18">
        <f t="shared" si="1"/>
        <v>-7.3198047358581819</v>
      </c>
      <c r="F14" s="18">
        <v>7460.8832757999999</v>
      </c>
      <c r="G14" s="18">
        <v>7781.8604311999998</v>
      </c>
      <c r="H14" s="18">
        <f t="shared" si="2"/>
        <v>320.9771553999999</v>
      </c>
      <c r="I14" s="18">
        <f t="shared" si="3"/>
        <v>4.3021334543741796</v>
      </c>
      <c r="J14" s="18">
        <v>837.28967322999995</v>
      </c>
      <c r="K14" s="18">
        <v>809.68891690999999</v>
      </c>
      <c r="L14" s="18">
        <f t="shared" si="4"/>
        <v>-27.600756319999959</v>
      </c>
      <c r="M14" s="18">
        <f t="shared" si="5"/>
        <v>-3.296440551275992</v>
      </c>
      <c r="N14" s="18">
        <v>1111.2479691999999</v>
      </c>
      <c r="O14" s="18">
        <v>1014.0601313</v>
      </c>
      <c r="P14" s="18">
        <f t="shared" si="6"/>
        <v>-97.187837899999977</v>
      </c>
      <c r="Q14" s="18">
        <f t="shared" si="7"/>
        <v>-8.7458281674041345</v>
      </c>
    </row>
    <row r="15" spans="1:17" x14ac:dyDescent="0.25">
      <c r="A15" s="17" t="s">
        <v>21</v>
      </c>
      <c r="B15" s="18">
        <v>158.62590668999999</v>
      </c>
      <c r="C15" s="18">
        <v>167.09903998999999</v>
      </c>
      <c r="D15" s="18">
        <f t="shared" si="0"/>
        <v>8.4731333000000006</v>
      </c>
      <c r="E15" s="18">
        <f t="shared" si="1"/>
        <v>5.3415822653476885</v>
      </c>
      <c r="F15" s="18">
        <v>10073.373957</v>
      </c>
      <c r="G15" s="18">
        <v>10270.698632</v>
      </c>
      <c r="H15" s="18">
        <f t="shared" si="2"/>
        <v>197.32467499999984</v>
      </c>
      <c r="I15" s="18">
        <f t="shared" si="3"/>
        <v>1.9588737184017546</v>
      </c>
      <c r="J15" s="18">
        <v>502.91821425000001</v>
      </c>
      <c r="K15" s="18">
        <v>583.35543952</v>
      </c>
      <c r="L15" s="18">
        <f t="shared" si="4"/>
        <v>80.437225269999999</v>
      </c>
      <c r="M15" s="18">
        <f t="shared" si="5"/>
        <v>15.994096652465783</v>
      </c>
      <c r="N15" s="18">
        <v>724.80881093000005</v>
      </c>
      <c r="O15" s="18">
        <v>771.62596778</v>
      </c>
      <c r="P15" s="18">
        <f t="shared" si="6"/>
        <v>46.817156849999947</v>
      </c>
      <c r="Q15" s="18">
        <f t="shared" si="7"/>
        <v>6.4592422365739477</v>
      </c>
    </row>
    <row r="16" spans="1:17" x14ac:dyDescent="0.25">
      <c r="A16" s="17" t="s">
        <v>25</v>
      </c>
      <c r="B16" s="18">
        <v>321.71540389</v>
      </c>
      <c r="C16" s="18">
        <v>341.35111997000001</v>
      </c>
      <c r="D16" s="18">
        <f t="shared" si="0"/>
        <v>19.635716080000009</v>
      </c>
      <c r="E16" s="18">
        <f t="shared" si="1"/>
        <v>6.1034429320374617</v>
      </c>
      <c r="F16" s="18">
        <v>8496.8340055999997</v>
      </c>
      <c r="G16" s="18">
        <v>10459.336105</v>
      </c>
      <c r="H16" s="18">
        <f t="shared" si="2"/>
        <v>1962.5020994000006</v>
      </c>
      <c r="I16" s="18">
        <f t="shared" si="3"/>
        <v>23.096862879827661</v>
      </c>
      <c r="J16" s="18">
        <v>1390.6937751999999</v>
      </c>
      <c r="K16" s="18">
        <v>1435.8624321</v>
      </c>
      <c r="L16" s="18">
        <f t="shared" si="4"/>
        <v>45.168656900000087</v>
      </c>
      <c r="M16" s="18">
        <f t="shared" si="5"/>
        <v>3.2479225624997277</v>
      </c>
      <c r="N16" s="18">
        <v>1984.9353036</v>
      </c>
      <c r="O16" s="18">
        <v>2023.477063</v>
      </c>
      <c r="P16" s="18">
        <f t="shared" si="6"/>
        <v>38.541759400000046</v>
      </c>
      <c r="Q16" s="18">
        <f t="shared" si="7"/>
        <v>1.9417136331898677</v>
      </c>
    </row>
    <row r="17" spans="1:17" x14ac:dyDescent="0.25">
      <c r="A17" s="17" t="s">
        <v>26</v>
      </c>
      <c r="B17" s="18">
        <v>745.62190956999996</v>
      </c>
      <c r="C17" s="18">
        <v>891.74878693000005</v>
      </c>
      <c r="D17" s="18">
        <f>C17-B17</f>
        <v>146.12687736000009</v>
      </c>
      <c r="E17" s="18">
        <f t="shared" si="1"/>
        <v>19.597985987867684</v>
      </c>
      <c r="F17" s="18">
        <v>41938.941439000002</v>
      </c>
      <c r="G17" s="18">
        <v>50519.571357000001</v>
      </c>
      <c r="H17" s="18">
        <f>G17-F17</f>
        <v>8580.6299179999987</v>
      </c>
      <c r="I17" s="18">
        <f t="shared" si="3"/>
        <v>20.459815206543741</v>
      </c>
      <c r="J17" s="18">
        <v>7612.7305312999997</v>
      </c>
      <c r="K17" s="18">
        <v>9574.3974916000006</v>
      </c>
      <c r="L17" s="18">
        <f>K17-J17</f>
        <v>1961.6669603000009</v>
      </c>
      <c r="M17" s="18">
        <f t="shared" si="5"/>
        <v>25.768243762662312</v>
      </c>
      <c r="N17" s="18">
        <v>9064.8160549999993</v>
      </c>
      <c r="O17" s="18">
        <v>11375.992743999999</v>
      </c>
      <c r="P17" s="18">
        <f>O17-N17</f>
        <v>2311.1766889999999</v>
      </c>
      <c r="Q17" s="18">
        <f t="shared" si="7"/>
        <v>25.496123418027807</v>
      </c>
    </row>
    <row r="18" spans="1:17" x14ac:dyDescent="0.25">
      <c r="A18" s="17" t="s">
        <v>27</v>
      </c>
      <c r="B18" s="18">
        <v>394.72907137999999</v>
      </c>
      <c r="C18" s="18">
        <v>429.47955495999997</v>
      </c>
      <c r="D18" s="18">
        <f t="shared" si="0"/>
        <v>34.75048357999998</v>
      </c>
      <c r="E18" s="18">
        <f t="shared" si="1"/>
        <v>8.803629147077995</v>
      </c>
      <c r="F18" s="18">
        <v>25397.271632</v>
      </c>
      <c r="G18" s="18">
        <v>29487.681441000001</v>
      </c>
      <c r="H18" s="18">
        <f t="shared" ref="H18:H31" si="8">G18-F18</f>
        <v>4090.4098090000007</v>
      </c>
      <c r="I18" s="18">
        <f t="shared" si="3"/>
        <v>16.105705637475531</v>
      </c>
      <c r="J18" s="18">
        <v>1419.8884972999999</v>
      </c>
      <c r="K18" s="18">
        <v>1835.3622123</v>
      </c>
      <c r="L18" s="18">
        <f t="shared" ref="L18:L31" si="9">K18-J18</f>
        <v>415.47371500000008</v>
      </c>
      <c r="M18" s="18">
        <f t="shared" si="5"/>
        <v>29.261009987055143</v>
      </c>
      <c r="N18" s="18">
        <v>2272.6777407999998</v>
      </c>
      <c r="O18" s="18">
        <v>2667.5540252999999</v>
      </c>
      <c r="P18" s="18">
        <f t="shared" ref="P18:P31" si="10">O18-N18</f>
        <v>394.87628450000011</v>
      </c>
      <c r="Q18" s="18">
        <f t="shared" si="7"/>
        <v>17.374935188171502</v>
      </c>
    </row>
    <row r="19" spans="1:17" x14ac:dyDescent="0.25">
      <c r="A19" s="17" t="s">
        <v>218</v>
      </c>
      <c r="B19" s="18">
        <v>200.03306828999999</v>
      </c>
      <c r="C19" s="18">
        <v>205.58292499000001</v>
      </c>
      <c r="D19" s="18">
        <f t="shared" si="0"/>
        <v>5.5498567000000207</v>
      </c>
      <c r="E19" s="18">
        <f t="shared" si="1"/>
        <v>2.7744696151708492</v>
      </c>
      <c r="F19" s="18">
        <v>13485.177668</v>
      </c>
      <c r="G19" s="18">
        <v>16879.681458999999</v>
      </c>
      <c r="H19" s="18">
        <f t="shared" si="8"/>
        <v>3394.5037909999992</v>
      </c>
      <c r="I19" s="18">
        <f t="shared" si="3"/>
        <v>25.172110257435264</v>
      </c>
      <c r="J19" s="18">
        <v>1084.5266541000001</v>
      </c>
      <c r="K19" s="18">
        <v>1267.1114580000001</v>
      </c>
      <c r="L19" s="18">
        <f t="shared" si="9"/>
        <v>182.5848039</v>
      </c>
      <c r="M19" s="18">
        <f t="shared" si="5"/>
        <v>16.835437212146619</v>
      </c>
      <c r="N19" s="18">
        <v>1566.4205423999999</v>
      </c>
      <c r="O19" s="18">
        <v>1615.1359379999999</v>
      </c>
      <c r="P19" s="18">
        <f t="shared" si="10"/>
        <v>48.715395599999965</v>
      </c>
      <c r="Q19" s="18">
        <f t="shared" si="7"/>
        <v>3.1099819161819919</v>
      </c>
    </row>
    <row r="20" spans="1:17" x14ac:dyDescent="0.25">
      <c r="A20" s="17" t="s">
        <v>28</v>
      </c>
      <c r="B20" s="18">
        <v>670.14425217999997</v>
      </c>
      <c r="C20" s="18">
        <v>669.26688894999995</v>
      </c>
      <c r="D20" s="18">
        <f t="shared" si="0"/>
        <v>-0.87736323000001448</v>
      </c>
      <c r="E20" s="18">
        <f t="shared" si="1"/>
        <v>-0.13092154818099555</v>
      </c>
      <c r="F20" s="18">
        <v>11481.432049999999</v>
      </c>
      <c r="G20" s="18">
        <v>11557.232373999999</v>
      </c>
      <c r="H20" s="18">
        <f t="shared" si="8"/>
        <v>75.800323999999819</v>
      </c>
      <c r="I20" s="18">
        <f t="shared" si="3"/>
        <v>0.66019921269315773</v>
      </c>
      <c r="J20" s="18">
        <v>2054.3886114000002</v>
      </c>
      <c r="K20" s="18">
        <v>2115.5869168999998</v>
      </c>
      <c r="L20" s="18">
        <f t="shared" si="9"/>
        <v>61.198305499999606</v>
      </c>
      <c r="M20" s="18">
        <f t="shared" si="5"/>
        <v>2.9789059947277874</v>
      </c>
      <c r="N20" s="18">
        <v>4507.3495603000001</v>
      </c>
      <c r="O20" s="18">
        <v>4413.0548101000004</v>
      </c>
      <c r="P20" s="18">
        <f t="shared" si="10"/>
        <v>-94.294750199999726</v>
      </c>
      <c r="Q20" s="18">
        <f t="shared" si="7"/>
        <v>-2.0920221282709539</v>
      </c>
    </row>
    <row r="21" spans="1:17" x14ac:dyDescent="0.25">
      <c r="A21" s="17" t="s">
        <v>29</v>
      </c>
      <c r="B21" s="18">
        <v>154.6220113</v>
      </c>
      <c r="C21" s="18">
        <v>156.36065599</v>
      </c>
      <c r="D21" s="18">
        <f t="shared" si="0"/>
        <v>1.738644690000001</v>
      </c>
      <c r="E21" s="18">
        <f t="shared" si="1"/>
        <v>1.1244483727654186</v>
      </c>
      <c r="F21" s="18">
        <v>4502.1380032999996</v>
      </c>
      <c r="G21" s="18">
        <v>4829.1729310000001</v>
      </c>
      <c r="H21" s="18">
        <f t="shared" si="8"/>
        <v>327.03492770000048</v>
      </c>
      <c r="I21" s="18">
        <f t="shared" si="3"/>
        <v>7.2639916293167461</v>
      </c>
      <c r="J21" s="18">
        <v>567.8126724</v>
      </c>
      <c r="K21" s="18">
        <v>612.47469096999998</v>
      </c>
      <c r="L21" s="18">
        <f t="shared" si="9"/>
        <v>44.662018569999987</v>
      </c>
      <c r="M21" s="18">
        <f t="shared" si="5"/>
        <v>7.8656255383003248</v>
      </c>
      <c r="N21" s="18">
        <v>1037.8868722</v>
      </c>
      <c r="O21" s="18">
        <v>1064.6318951000001</v>
      </c>
      <c r="P21" s="18">
        <f t="shared" si="10"/>
        <v>26.745022900000095</v>
      </c>
      <c r="Q21" s="18">
        <f t="shared" si="7"/>
        <v>2.5768726454077795</v>
      </c>
    </row>
    <row r="22" spans="1:17" x14ac:dyDescent="0.25">
      <c r="A22" s="17" t="s">
        <v>30</v>
      </c>
      <c r="B22" s="18">
        <v>580.72153418000005</v>
      </c>
      <c r="C22" s="18">
        <v>633.08635494999999</v>
      </c>
      <c r="D22" s="18">
        <f t="shared" si="0"/>
        <v>52.364820769999938</v>
      </c>
      <c r="E22" s="18">
        <f t="shared" si="1"/>
        <v>9.0171997571850007</v>
      </c>
      <c r="F22" s="18">
        <v>21176.189941000001</v>
      </c>
      <c r="G22" s="18">
        <v>23729.413912</v>
      </c>
      <c r="H22" s="18">
        <f t="shared" si="8"/>
        <v>2553.2239709999994</v>
      </c>
      <c r="I22" s="18">
        <f t="shared" si="3"/>
        <v>12.057050763681577</v>
      </c>
      <c r="J22" s="18">
        <v>2114.6691550999999</v>
      </c>
      <c r="K22" s="18">
        <v>2325.5170567</v>
      </c>
      <c r="L22" s="18">
        <f t="shared" si="9"/>
        <v>210.84790160000011</v>
      </c>
      <c r="M22" s="18">
        <f t="shared" si="5"/>
        <v>9.9707276238220501</v>
      </c>
      <c r="N22" s="18">
        <v>4236.9485049000004</v>
      </c>
      <c r="O22" s="18">
        <v>4408.3114413000003</v>
      </c>
      <c r="P22" s="18">
        <f t="shared" si="10"/>
        <v>171.36293639999985</v>
      </c>
      <c r="Q22" s="18">
        <f t="shared" si="7"/>
        <v>4.0444894763724371</v>
      </c>
    </row>
    <row r="23" spans="1:17" x14ac:dyDescent="0.25">
      <c r="A23" s="17" t="s">
        <v>31</v>
      </c>
      <c r="B23" s="18">
        <v>152.49664290000001</v>
      </c>
      <c r="C23" s="18">
        <v>162.39108099000001</v>
      </c>
      <c r="D23" s="18">
        <f t="shared" si="0"/>
        <v>9.8944380899999942</v>
      </c>
      <c r="E23" s="18">
        <f t="shared" si="1"/>
        <v>6.4882989565142601</v>
      </c>
      <c r="F23" s="18">
        <v>6382.3677785999998</v>
      </c>
      <c r="G23" s="18">
        <v>5910.9229801000001</v>
      </c>
      <c r="H23" s="18">
        <f t="shared" si="8"/>
        <v>-471.44479849999971</v>
      </c>
      <c r="I23" s="18">
        <f t="shared" si="3"/>
        <v>-7.3866755231616121</v>
      </c>
      <c r="J23" s="18">
        <v>656.58256200000005</v>
      </c>
      <c r="K23" s="18">
        <v>618.60566848999997</v>
      </c>
      <c r="L23" s="18">
        <f t="shared" si="9"/>
        <v>-37.976893510000082</v>
      </c>
      <c r="M23" s="18">
        <f t="shared" si="5"/>
        <v>-5.7840240828692764</v>
      </c>
      <c r="N23" s="18">
        <v>1188.0127107000001</v>
      </c>
      <c r="O23" s="18">
        <v>1090.0200268999999</v>
      </c>
      <c r="P23" s="18">
        <f t="shared" si="10"/>
        <v>-97.992683800000123</v>
      </c>
      <c r="Q23" s="18">
        <f t="shared" si="7"/>
        <v>-8.2484541551967823</v>
      </c>
    </row>
    <row r="24" spans="1:17" x14ac:dyDescent="0.25">
      <c r="A24" s="17" t="s">
        <v>32</v>
      </c>
      <c r="B24" s="18">
        <v>79.130519699000004</v>
      </c>
      <c r="C24" s="18">
        <v>81.995745990000003</v>
      </c>
      <c r="D24" s="18">
        <f t="shared" si="0"/>
        <v>2.865226290999999</v>
      </c>
      <c r="E24" s="18">
        <f t="shared" si="1"/>
        <v>3.6208864821043241</v>
      </c>
      <c r="F24" s="18">
        <v>2868.2145239000001</v>
      </c>
      <c r="G24" s="18">
        <v>3226.4637366000002</v>
      </c>
      <c r="H24" s="18">
        <f t="shared" si="8"/>
        <v>358.24921270000004</v>
      </c>
      <c r="I24" s="18">
        <f t="shared" si="3"/>
        <v>12.490321407789185</v>
      </c>
      <c r="J24" s="18">
        <v>326.75968986999999</v>
      </c>
      <c r="K24" s="18">
        <v>311.25069207000001</v>
      </c>
      <c r="L24" s="18">
        <f t="shared" si="9"/>
        <v>-15.508997799999975</v>
      </c>
      <c r="M24" s="18">
        <f t="shared" si="5"/>
        <v>-4.7463008078414308</v>
      </c>
      <c r="N24" s="18">
        <v>577.45982062999997</v>
      </c>
      <c r="O24" s="18">
        <v>527.56882204999999</v>
      </c>
      <c r="P24" s="18">
        <f t="shared" si="10"/>
        <v>-49.890998579999973</v>
      </c>
      <c r="Q24" s="18">
        <f t="shared" si="7"/>
        <v>-8.6397350599336278</v>
      </c>
    </row>
    <row r="25" spans="1:17" x14ac:dyDescent="0.25">
      <c r="A25" s="17" t="s">
        <v>33</v>
      </c>
      <c r="B25" s="18">
        <v>118.06926300000001</v>
      </c>
      <c r="C25" s="18">
        <v>125.01339999</v>
      </c>
      <c r="D25" s="18">
        <f t="shared" si="0"/>
        <v>6.9441369899999899</v>
      </c>
      <c r="E25" s="18">
        <f t="shared" si="1"/>
        <v>5.8814096180137776</v>
      </c>
      <c r="F25" s="18">
        <v>8379.5545980000006</v>
      </c>
      <c r="G25" s="18">
        <v>9292.0285566999992</v>
      </c>
      <c r="H25" s="18">
        <f t="shared" si="8"/>
        <v>912.47395869999855</v>
      </c>
      <c r="I25" s="18">
        <f t="shared" si="3"/>
        <v>10.889289496577593</v>
      </c>
      <c r="J25" s="18">
        <v>629.20149830000003</v>
      </c>
      <c r="K25" s="18">
        <v>770.23567351999998</v>
      </c>
      <c r="L25" s="18">
        <f t="shared" si="9"/>
        <v>141.03417521999995</v>
      </c>
      <c r="M25" s="18">
        <f t="shared" si="5"/>
        <v>22.414786932493215</v>
      </c>
      <c r="N25" s="18">
        <v>960.84610798999995</v>
      </c>
      <c r="O25" s="18">
        <v>1124.6392275999999</v>
      </c>
      <c r="P25" s="18">
        <f t="shared" si="10"/>
        <v>163.79311960999996</v>
      </c>
      <c r="Q25" s="18">
        <f t="shared" si="7"/>
        <v>17.046758918828296</v>
      </c>
    </row>
    <row r="26" spans="1:17" x14ac:dyDescent="0.25">
      <c r="A26" s="17" t="s">
        <v>34</v>
      </c>
      <c r="B26" s="18">
        <v>61.992863598</v>
      </c>
      <c r="C26" s="18">
        <v>65.983359995000001</v>
      </c>
      <c r="D26" s="18">
        <f t="shared" si="0"/>
        <v>3.9904963970000011</v>
      </c>
      <c r="E26" s="18">
        <f t="shared" si="1"/>
        <v>6.4370254338900201</v>
      </c>
      <c r="F26" s="18">
        <v>3933.7112369000001</v>
      </c>
      <c r="G26" s="18">
        <v>5025.9504512000003</v>
      </c>
      <c r="H26" s="18">
        <f t="shared" si="8"/>
        <v>1092.2392143000002</v>
      </c>
      <c r="I26" s="18">
        <f t="shared" si="3"/>
        <v>27.766125892879479</v>
      </c>
      <c r="J26" s="18">
        <v>254.58749829999999</v>
      </c>
      <c r="K26" s="18">
        <v>399.85439324999999</v>
      </c>
      <c r="L26" s="18">
        <f t="shared" si="9"/>
        <v>145.26689494999999</v>
      </c>
      <c r="M26" s="18">
        <f t="shared" si="5"/>
        <v>57.059712641042907</v>
      </c>
      <c r="N26" s="18">
        <v>439.88854233000001</v>
      </c>
      <c r="O26" s="18">
        <v>588.56200508999996</v>
      </c>
      <c r="P26" s="18">
        <f t="shared" si="10"/>
        <v>148.67346275999995</v>
      </c>
      <c r="Q26" s="18">
        <f t="shared" si="7"/>
        <v>33.797984819633385</v>
      </c>
    </row>
    <row r="27" spans="1:17" x14ac:dyDescent="0.25">
      <c r="A27" s="17" t="s">
        <v>35</v>
      </c>
      <c r="B27" s="18">
        <v>49.220309798999999</v>
      </c>
      <c r="C27" s="18">
        <v>49.211881996999999</v>
      </c>
      <c r="D27" s="18">
        <f t="shared" si="0"/>
        <v>-8.4278019999999287E-3</v>
      </c>
      <c r="E27" s="18">
        <f t="shared" si="1"/>
        <v>-1.7122610634545676E-2</v>
      </c>
      <c r="F27" s="18">
        <v>2080.129876</v>
      </c>
      <c r="G27" s="18">
        <v>1649.5574535000001</v>
      </c>
      <c r="H27" s="18">
        <f t="shared" si="8"/>
        <v>-430.5724224999999</v>
      </c>
      <c r="I27" s="18">
        <f t="shared" si="3"/>
        <v>-20.699304763026248</v>
      </c>
      <c r="J27" s="18">
        <v>247.22605300000001</v>
      </c>
      <c r="K27" s="18">
        <v>196.69589182999999</v>
      </c>
      <c r="L27" s="18">
        <f t="shared" si="9"/>
        <v>-50.530161170000014</v>
      </c>
      <c r="M27" s="18">
        <f t="shared" si="5"/>
        <v>-20.438849610239096</v>
      </c>
      <c r="N27" s="18">
        <v>420.02751466000001</v>
      </c>
      <c r="O27" s="18">
        <v>346.74609335000002</v>
      </c>
      <c r="P27" s="18">
        <f t="shared" si="10"/>
        <v>-73.281421309999985</v>
      </c>
      <c r="Q27" s="18">
        <f t="shared" si="7"/>
        <v>-17.446814494835927</v>
      </c>
    </row>
    <row r="28" spans="1:17" x14ac:dyDescent="0.25">
      <c r="A28" s="17" t="s">
        <v>36</v>
      </c>
      <c r="B28" s="18">
        <v>40.924861999000001</v>
      </c>
      <c r="C28" s="18">
        <v>41.093773997</v>
      </c>
      <c r="D28" s="18">
        <f t="shared" si="0"/>
        <v>0.16891199799999868</v>
      </c>
      <c r="E28" s="18">
        <f t="shared" si="1"/>
        <v>0.41273687863412345</v>
      </c>
      <c r="F28" s="18">
        <v>1468.1534504000001</v>
      </c>
      <c r="G28" s="18">
        <v>1606.2103408999999</v>
      </c>
      <c r="H28" s="18">
        <f t="shared" si="8"/>
        <v>138.05689049999978</v>
      </c>
      <c r="I28" s="18">
        <f t="shared" si="3"/>
        <v>9.4034373901710424</v>
      </c>
      <c r="J28" s="18">
        <v>230.29569617999999</v>
      </c>
      <c r="K28" s="18">
        <v>236.28162666</v>
      </c>
      <c r="L28" s="18">
        <f t="shared" si="9"/>
        <v>5.9859304800000075</v>
      </c>
      <c r="M28" s="18">
        <f t="shared" si="5"/>
        <v>2.5992367982949016</v>
      </c>
      <c r="N28" s="18">
        <v>370.29753620000002</v>
      </c>
      <c r="O28" s="18">
        <v>359.65577053999999</v>
      </c>
      <c r="P28" s="18">
        <f t="shared" si="10"/>
        <v>-10.641765660000033</v>
      </c>
      <c r="Q28" s="18">
        <f t="shared" si="7"/>
        <v>-2.8738418756997453</v>
      </c>
    </row>
    <row r="29" spans="1:17" s="21" customFormat="1" x14ac:dyDescent="0.25">
      <c r="A29" s="17" t="s">
        <v>37</v>
      </c>
      <c r="B29" s="18">
        <v>250.80191299000001</v>
      </c>
      <c r="C29" s="18">
        <v>268.13405397000002</v>
      </c>
      <c r="D29" s="18">
        <f t="shared" si="0"/>
        <v>17.33214098000002</v>
      </c>
      <c r="E29" s="18">
        <f t="shared" si="1"/>
        <v>6.9106893059029728</v>
      </c>
      <c r="F29" s="18">
        <v>12910.975331</v>
      </c>
      <c r="G29" s="18">
        <v>13543.16632</v>
      </c>
      <c r="H29" s="18">
        <f t="shared" si="8"/>
        <v>632.19098900000063</v>
      </c>
      <c r="I29" s="18">
        <f t="shared" si="3"/>
        <v>4.8965393612214081</v>
      </c>
      <c r="J29" s="18">
        <v>1027.8495269</v>
      </c>
      <c r="K29" s="18">
        <v>1268.9006895</v>
      </c>
      <c r="L29" s="18">
        <f t="shared" si="9"/>
        <v>241.0511626</v>
      </c>
      <c r="M29" s="18">
        <f t="shared" si="5"/>
        <v>23.451989448982058</v>
      </c>
      <c r="N29" s="18">
        <v>1833.2219238</v>
      </c>
      <c r="O29" s="18">
        <v>2053.9340416</v>
      </c>
      <c r="P29" s="18">
        <f t="shared" si="10"/>
        <v>220.71211779999999</v>
      </c>
      <c r="Q29" s="18">
        <f t="shared" si="7"/>
        <v>12.039574420018727</v>
      </c>
    </row>
    <row r="30" spans="1:17" x14ac:dyDescent="0.25">
      <c r="A30" s="17" t="s">
        <v>38</v>
      </c>
      <c r="B30" s="18">
        <v>512.67621517999999</v>
      </c>
      <c r="C30" s="18">
        <v>511.67594194999998</v>
      </c>
      <c r="D30" s="18">
        <f t="shared" si="0"/>
        <v>-1.0002732300000048</v>
      </c>
      <c r="E30" s="18">
        <f t="shared" si="1"/>
        <v>-0.19510817946738479</v>
      </c>
      <c r="F30" s="18">
        <v>31651.947040999999</v>
      </c>
      <c r="G30" s="18">
        <v>27231.900702999999</v>
      </c>
      <c r="H30" s="18">
        <f t="shared" si="8"/>
        <v>-4420.0463380000001</v>
      </c>
      <c r="I30" s="18">
        <f t="shared" si="3"/>
        <v>-13.964532204842062</v>
      </c>
      <c r="J30" s="18">
        <v>2523.7436736999998</v>
      </c>
      <c r="K30" s="18">
        <v>2131.4878318000001</v>
      </c>
      <c r="L30" s="18">
        <f t="shared" si="9"/>
        <v>-392.25584189999972</v>
      </c>
      <c r="M30" s="18">
        <f t="shared" si="5"/>
        <v>-15.542618134627073</v>
      </c>
      <c r="N30" s="18">
        <v>3648.0405715000002</v>
      </c>
      <c r="O30" s="18">
        <v>3156.0726129</v>
      </c>
      <c r="P30" s="18">
        <f t="shared" si="10"/>
        <v>-491.9679586000002</v>
      </c>
      <c r="Q30" s="18">
        <f t="shared" si="7"/>
        <v>-13.485813793943446</v>
      </c>
    </row>
    <row r="31" spans="1:17" ht="14.5" customHeight="1" x14ac:dyDescent="0.25">
      <c r="A31" s="22" t="s">
        <v>39</v>
      </c>
      <c r="B31" s="23">
        <v>7352.9853872000003</v>
      </c>
      <c r="C31" s="23">
        <v>7764.5017172999997</v>
      </c>
      <c r="D31" s="23">
        <f t="shared" si="0"/>
        <v>411.51633009999932</v>
      </c>
      <c r="E31" s="23">
        <f t="shared" si="1"/>
        <v>5.5965884389810316</v>
      </c>
      <c r="F31" s="23">
        <v>278169.28258</v>
      </c>
      <c r="G31" s="23">
        <v>301100.47895999998</v>
      </c>
      <c r="H31" s="23">
        <f t="shared" si="8"/>
        <v>22931.196379999979</v>
      </c>
      <c r="I31" s="23">
        <f t="shared" si="3"/>
        <v>8.2436120075210173</v>
      </c>
      <c r="J31" s="23">
        <v>31713.330172000002</v>
      </c>
      <c r="K31" s="23">
        <v>35007.722799000003</v>
      </c>
      <c r="L31" s="23">
        <f t="shared" si="9"/>
        <v>3294.3926270000011</v>
      </c>
      <c r="M31" s="23">
        <f t="shared" si="5"/>
        <v>10.388037488124313</v>
      </c>
      <c r="N31" s="23">
        <v>47772.762193000002</v>
      </c>
      <c r="O31" s="23">
        <v>50702.806503</v>
      </c>
      <c r="P31" s="23">
        <f t="shared" si="10"/>
        <v>2930.0443099999975</v>
      </c>
      <c r="Q31" s="23">
        <f t="shared" si="7"/>
        <v>6.133294738459405</v>
      </c>
    </row>
    <row r="32" spans="1:17" ht="14.5" customHeight="1" x14ac:dyDescent="0.25">
      <c r="A32" s="63"/>
      <c r="B32" s="64"/>
      <c r="C32" s="64"/>
      <c r="D32" s="64"/>
      <c r="E32" s="65"/>
      <c r="F32" s="64"/>
      <c r="G32" s="64"/>
      <c r="H32" s="64"/>
      <c r="I32" s="65"/>
      <c r="J32" s="64"/>
      <c r="K32" s="64"/>
      <c r="L32" s="64"/>
      <c r="M32" s="65"/>
      <c r="N32" s="64"/>
      <c r="O32" s="64"/>
      <c r="P32" s="64"/>
      <c r="Q32" s="65"/>
    </row>
    <row r="33" spans="1:17" s="26" customFormat="1" ht="10" x14ac:dyDescent="0.2">
      <c r="A33" s="87" t="s">
        <v>94</v>
      </c>
      <c r="B33" s="88"/>
      <c r="C33" s="88"/>
      <c r="D33" s="88"/>
      <c r="E33" s="88"/>
      <c r="F33" s="88"/>
      <c r="G33" s="88"/>
      <c r="H33" s="88"/>
      <c r="I33" s="88"/>
      <c r="J33" s="88"/>
      <c r="K33" s="24"/>
      <c r="L33" s="24"/>
      <c r="M33" s="25"/>
      <c r="N33" s="24"/>
      <c r="O33" s="24"/>
      <c r="P33" s="24"/>
      <c r="Q33" s="25"/>
    </row>
    <row r="35" spans="1:17" x14ac:dyDescent="0.25">
      <c r="A35" s="87" t="s">
        <v>40</v>
      </c>
      <c r="B35" s="87"/>
      <c r="C35" s="87"/>
      <c r="D35" s="87"/>
      <c r="E35" s="87"/>
      <c r="F35" s="87"/>
      <c r="G35" s="87"/>
      <c r="H35" s="87"/>
      <c r="I35" s="87"/>
      <c r="J35" s="87"/>
    </row>
    <row r="37" spans="1:17" ht="14.5" x14ac:dyDescent="0.35">
      <c r="A37" s="49" t="s">
        <v>191</v>
      </c>
    </row>
  </sheetData>
  <mergeCells count="12">
    <mergeCell ref="A35:J35"/>
    <mergeCell ref="A2:J2"/>
    <mergeCell ref="A3:J3"/>
    <mergeCell ref="B4:C4"/>
    <mergeCell ref="D4:E4"/>
    <mergeCell ref="F4:G4"/>
    <mergeCell ref="H4:I4"/>
    <mergeCell ref="N4:O4"/>
    <mergeCell ref="P4:Q4"/>
    <mergeCell ref="J4:K4"/>
    <mergeCell ref="L4:M4"/>
    <mergeCell ref="A33:J33"/>
  </mergeCells>
  <hyperlinks>
    <hyperlink ref="A37" location="Content!A1" display="Content" xr:uid="{E6D32CCF-9B7C-4059-8A91-FEE8086D719C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EDE5-E7E0-4940-96FF-EFB56558FB44}">
  <sheetPr codeName="Sheet7">
    <pageSetUpPr autoPageBreaks="0"/>
  </sheetPr>
  <dimension ref="A2:Q19"/>
  <sheetViews>
    <sheetView showGridLines="0" workbookViewId="0"/>
  </sheetViews>
  <sheetFormatPr defaultColWidth="9.1796875" defaultRowHeight="13.5" x14ac:dyDescent="0.25"/>
  <cols>
    <col min="1" max="1" width="28.45312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2" width="12.54296875" style="7" customWidth="1"/>
    <col min="13" max="13" width="10.54296875" style="8" customWidth="1"/>
    <col min="14" max="16" width="12.54296875" style="7" customWidth="1"/>
    <col min="17" max="17" width="10.54296875" style="8" customWidth="1"/>
    <col min="18" max="16384" width="9.1796875" style="9"/>
  </cols>
  <sheetData>
    <row r="2" spans="1:17" ht="15" customHeight="1" x14ac:dyDescent="0.25">
      <c r="A2" s="84" t="s">
        <v>208</v>
      </c>
      <c r="B2" s="84"/>
      <c r="C2" s="84"/>
      <c r="D2" s="84"/>
      <c r="E2" s="84"/>
      <c r="F2" s="1"/>
      <c r="G2" s="1"/>
      <c r="H2" s="1"/>
      <c r="I2" s="1"/>
      <c r="N2" s="1"/>
    </row>
    <row r="3" spans="1:17" ht="15" customHeight="1" x14ac:dyDescent="0.25">
      <c r="A3" s="82" t="s">
        <v>233</v>
      </c>
      <c r="B3" s="1"/>
      <c r="C3" s="1"/>
      <c r="D3" s="1"/>
      <c r="E3" s="1"/>
      <c r="F3" s="1"/>
      <c r="G3" s="1"/>
      <c r="H3" s="1"/>
      <c r="I3" s="1"/>
      <c r="N3" s="1"/>
    </row>
    <row r="4" spans="1:17" ht="15" customHeight="1" x14ac:dyDescent="0.25">
      <c r="A4" s="10"/>
      <c r="B4" s="86" t="s">
        <v>7</v>
      </c>
      <c r="C4" s="86"/>
      <c r="D4" s="90" t="s">
        <v>8</v>
      </c>
      <c r="E4" s="90"/>
      <c r="F4" s="86" t="s">
        <v>9</v>
      </c>
      <c r="G4" s="86"/>
      <c r="H4" s="86" t="s">
        <v>8</v>
      </c>
      <c r="I4" s="86"/>
      <c r="J4" s="86" t="s">
        <v>11</v>
      </c>
      <c r="K4" s="86"/>
      <c r="L4" s="86" t="s">
        <v>8</v>
      </c>
      <c r="M4" s="86"/>
      <c r="N4" s="86" t="s">
        <v>10</v>
      </c>
      <c r="O4" s="86"/>
      <c r="P4" s="86" t="s">
        <v>8</v>
      </c>
      <c r="Q4" s="86"/>
    </row>
    <row r="5" spans="1:17" s="16" customFormat="1" ht="32.25" customHeight="1" x14ac:dyDescent="0.25">
      <c r="A5" s="67"/>
      <c r="B5" s="34" t="s">
        <v>231</v>
      </c>
      <c r="C5" s="34" t="s">
        <v>226</v>
      </c>
      <c r="D5" s="13" t="s">
        <v>12</v>
      </c>
      <c r="E5" s="14" t="s">
        <v>13</v>
      </c>
      <c r="F5" s="34" t="s">
        <v>231</v>
      </c>
      <c r="G5" s="34" t="s">
        <v>226</v>
      </c>
      <c r="H5" s="13" t="s">
        <v>12</v>
      </c>
      <c r="I5" s="14" t="s">
        <v>13</v>
      </c>
      <c r="J5" s="34" t="s">
        <v>231</v>
      </c>
      <c r="K5" s="34" t="s">
        <v>226</v>
      </c>
      <c r="L5" s="15" t="s">
        <v>14</v>
      </c>
      <c r="M5" s="14" t="s">
        <v>13</v>
      </c>
      <c r="N5" s="34" t="s">
        <v>231</v>
      </c>
      <c r="O5" s="34" t="s">
        <v>226</v>
      </c>
      <c r="P5" s="15" t="s">
        <v>14</v>
      </c>
      <c r="Q5" s="14" t="s">
        <v>13</v>
      </c>
    </row>
    <row r="6" spans="1:17" x14ac:dyDescent="0.25">
      <c r="A6" s="17" t="s">
        <v>46</v>
      </c>
      <c r="B6" s="18">
        <v>3056.4186808999998</v>
      </c>
      <c r="C6" s="18">
        <v>3284.3715754999998</v>
      </c>
      <c r="D6" s="18">
        <f>C6-B6</f>
        <v>227.95289460000004</v>
      </c>
      <c r="E6" s="18">
        <f>(C6/B6-1)*100</f>
        <v>7.4581697862439622</v>
      </c>
      <c r="F6" s="18">
        <v>73599.424752999999</v>
      </c>
      <c r="G6" s="18">
        <v>83921.776056000002</v>
      </c>
      <c r="H6" s="18">
        <f>G6-F6</f>
        <v>10322.351303000003</v>
      </c>
      <c r="I6" s="18">
        <f>(G6/F6-1)*100</f>
        <v>14.025043453317544</v>
      </c>
      <c r="J6" s="18">
        <v>10205.414253999999</v>
      </c>
      <c r="K6" s="18">
        <v>11379.332821</v>
      </c>
      <c r="L6" s="18">
        <f>K6-J6</f>
        <v>1173.9185670000006</v>
      </c>
      <c r="M6" s="18">
        <f>(K6/J6-1)*100</f>
        <v>11.502899713648418</v>
      </c>
      <c r="N6" s="18">
        <v>16739.187269999999</v>
      </c>
      <c r="O6" s="18">
        <v>18234.511608000001</v>
      </c>
      <c r="P6" s="18">
        <f>O6-N6</f>
        <v>1495.3243380000022</v>
      </c>
      <c r="Q6" s="18">
        <f>(O6/N6-1)*100</f>
        <v>8.9330761038794559</v>
      </c>
    </row>
    <row r="7" spans="1:17" x14ac:dyDescent="0.25">
      <c r="A7" s="17" t="s">
        <v>45</v>
      </c>
      <c r="B7" s="18">
        <v>2518.8630846999999</v>
      </c>
      <c r="C7" s="18">
        <v>2663.5593917000001</v>
      </c>
      <c r="D7" s="18">
        <f t="shared" ref="D7:D12" si="0">C7-B7</f>
        <v>144.69630700000016</v>
      </c>
      <c r="E7" s="18">
        <f t="shared" ref="E7:E12" si="1">(C7/B7-1)*100</f>
        <v>5.7445086189443995</v>
      </c>
      <c r="F7" s="18">
        <v>78513.187994000007</v>
      </c>
      <c r="G7" s="18">
        <v>87854.521424999999</v>
      </c>
      <c r="H7" s="18">
        <f t="shared" ref="H7:H12" si="2">G7-F7</f>
        <v>9341.3334309999918</v>
      </c>
      <c r="I7" s="18">
        <f t="shared" ref="I7:I12" si="3">(G7/F7-1)*100</f>
        <v>11.897788982551383</v>
      </c>
      <c r="J7" s="18">
        <v>4799.1136674999998</v>
      </c>
      <c r="K7" s="18">
        <v>5234.5938247000004</v>
      </c>
      <c r="L7" s="18">
        <f t="shared" ref="L7:L12" si="4">K7-J7</f>
        <v>435.48015720000058</v>
      </c>
      <c r="M7" s="18">
        <f t="shared" ref="M7:M12" si="5">(K7/J7-1)*100</f>
        <v>9.0741788457545667</v>
      </c>
      <c r="N7" s="18">
        <v>9658.7122921999999</v>
      </c>
      <c r="O7" s="18">
        <v>9863.3580543000007</v>
      </c>
      <c r="P7" s="18">
        <f t="shared" ref="P7:P12" si="6">O7-N7</f>
        <v>204.64576210000087</v>
      </c>
      <c r="Q7" s="18">
        <f t="shared" ref="Q7:Q12" si="7">(O7/N7-1)*100</f>
        <v>2.1187685884925367</v>
      </c>
    </row>
    <row r="8" spans="1:17" x14ac:dyDescent="0.25">
      <c r="A8" s="17" t="s">
        <v>44</v>
      </c>
      <c r="B8" s="18">
        <v>776.73199782999995</v>
      </c>
      <c r="C8" s="18">
        <v>745.25085068999999</v>
      </c>
      <c r="D8" s="18">
        <f t="shared" si="0"/>
        <v>-31.481147139999962</v>
      </c>
      <c r="E8" s="18">
        <f t="shared" si="1"/>
        <v>-4.0530256546596028</v>
      </c>
      <c r="F8" s="18">
        <v>11059.158880000001</v>
      </c>
      <c r="G8" s="18">
        <v>8805.7585350999998</v>
      </c>
      <c r="H8" s="18">
        <f t="shared" si="2"/>
        <v>-2253.4003449000011</v>
      </c>
      <c r="I8" s="18">
        <f t="shared" si="3"/>
        <v>-20.375874597255095</v>
      </c>
      <c r="J8" s="18">
        <v>2252.4119085000002</v>
      </c>
      <c r="K8" s="18">
        <v>1800.8458972000001</v>
      </c>
      <c r="L8" s="18">
        <f t="shared" si="4"/>
        <v>-451.56601130000013</v>
      </c>
      <c r="M8" s="18">
        <f t="shared" si="5"/>
        <v>-20.048109743866593</v>
      </c>
      <c r="N8" s="18">
        <v>4180.5506194999998</v>
      </c>
      <c r="O8" s="18">
        <v>3441.0136806</v>
      </c>
      <c r="P8" s="18">
        <f t="shared" si="6"/>
        <v>-739.53693889999977</v>
      </c>
      <c r="Q8" s="18">
        <f t="shared" si="7"/>
        <v>-17.689941019980992</v>
      </c>
    </row>
    <row r="9" spans="1:17" x14ac:dyDescent="0.25">
      <c r="A9" s="17" t="s">
        <v>43</v>
      </c>
      <c r="B9" s="18">
        <v>296.02095565000002</v>
      </c>
      <c r="C9" s="18">
        <v>323.24980233999997</v>
      </c>
      <c r="D9" s="18">
        <f t="shared" si="0"/>
        <v>27.228846689999955</v>
      </c>
      <c r="E9" s="18">
        <f t="shared" si="1"/>
        <v>9.1982834898330488</v>
      </c>
      <c r="F9" s="18">
        <v>41737.507646999999</v>
      </c>
      <c r="G9" s="18">
        <v>47759.399897000003</v>
      </c>
      <c r="H9" s="18">
        <f t="shared" si="2"/>
        <v>6021.8922500000044</v>
      </c>
      <c r="I9" s="18">
        <f t="shared" si="3"/>
        <v>14.428011133129658</v>
      </c>
      <c r="J9" s="18">
        <v>2529.3415737999999</v>
      </c>
      <c r="K9" s="18">
        <v>3380.7128198</v>
      </c>
      <c r="L9" s="18">
        <f t="shared" si="4"/>
        <v>851.37124600000016</v>
      </c>
      <c r="M9" s="18">
        <f t="shared" si="5"/>
        <v>33.659797269726923</v>
      </c>
      <c r="N9" s="18">
        <v>3532.6358816000002</v>
      </c>
      <c r="O9" s="18">
        <v>4269.1249215999997</v>
      </c>
      <c r="P9" s="18">
        <f t="shared" si="6"/>
        <v>736.48903999999948</v>
      </c>
      <c r="Q9" s="18">
        <f t="shared" si="7"/>
        <v>20.848144690939073</v>
      </c>
    </row>
    <row r="10" spans="1:17" x14ac:dyDescent="0.25">
      <c r="A10" s="17" t="s">
        <v>42</v>
      </c>
      <c r="B10" s="18">
        <v>468.18336171999999</v>
      </c>
      <c r="C10" s="18">
        <v>513.77889526000001</v>
      </c>
      <c r="D10" s="18">
        <f t="shared" si="0"/>
        <v>45.595533540000019</v>
      </c>
      <c r="E10" s="18">
        <f t="shared" si="1"/>
        <v>9.7388197163804193</v>
      </c>
      <c r="F10" s="18">
        <v>67608.579973999993</v>
      </c>
      <c r="G10" s="18">
        <v>67196.373342000006</v>
      </c>
      <c r="H10" s="18">
        <f t="shared" si="2"/>
        <v>-412.20663199998671</v>
      </c>
      <c r="I10" s="18">
        <f t="shared" si="3"/>
        <v>-0.60969574003552074</v>
      </c>
      <c r="J10" s="18">
        <v>11425.304512000001</v>
      </c>
      <c r="K10" s="18">
        <v>12728.363292</v>
      </c>
      <c r="L10" s="18">
        <f t="shared" si="4"/>
        <v>1303.0587799999994</v>
      </c>
      <c r="M10" s="18">
        <f t="shared" si="5"/>
        <v>11.405024510562466</v>
      </c>
      <c r="N10" s="18">
        <v>12680.531964</v>
      </c>
      <c r="O10" s="18">
        <v>13963.759845</v>
      </c>
      <c r="P10" s="18">
        <f t="shared" si="6"/>
        <v>1283.2278810000007</v>
      </c>
      <c r="Q10" s="18">
        <f t="shared" si="7"/>
        <v>10.119669148290322</v>
      </c>
    </row>
    <row r="11" spans="1:17" x14ac:dyDescent="0.25">
      <c r="A11" s="17" t="s">
        <v>41</v>
      </c>
      <c r="B11" s="18">
        <v>236.76730645000001</v>
      </c>
      <c r="C11" s="18">
        <v>234.29120191000001</v>
      </c>
      <c r="D11" s="18">
        <f t="shared" si="0"/>
        <v>-2.4761045399999944</v>
      </c>
      <c r="E11" s="18">
        <f t="shared" si="1"/>
        <v>-1.0457966419121667</v>
      </c>
      <c r="F11" s="18">
        <v>5651.4233316</v>
      </c>
      <c r="G11" s="18">
        <v>5562.6497071000003</v>
      </c>
      <c r="H11" s="18">
        <f t="shared" si="2"/>
        <v>-88.773624499999642</v>
      </c>
      <c r="I11" s="18">
        <f t="shared" si="3"/>
        <v>-1.570818876788449</v>
      </c>
      <c r="J11" s="18">
        <v>501.74425631000003</v>
      </c>
      <c r="K11" s="18">
        <v>483.87414374000002</v>
      </c>
      <c r="L11" s="18">
        <f t="shared" si="4"/>
        <v>-17.870112570000003</v>
      </c>
      <c r="M11" s="18">
        <f t="shared" si="5"/>
        <v>-3.5615978350052147</v>
      </c>
      <c r="N11" s="18">
        <v>981.14416628000004</v>
      </c>
      <c r="O11" s="18">
        <v>931.03839273999995</v>
      </c>
      <c r="P11" s="18">
        <f t="shared" si="6"/>
        <v>-50.105773540000087</v>
      </c>
      <c r="Q11" s="18">
        <f t="shared" si="7"/>
        <v>-5.1068716771741851</v>
      </c>
    </row>
    <row r="12" spans="1:17" x14ac:dyDescent="0.25">
      <c r="A12" s="23" t="s">
        <v>39</v>
      </c>
      <c r="B12" s="23">
        <v>7352.9853872000003</v>
      </c>
      <c r="C12" s="23">
        <v>7764.5017172999997</v>
      </c>
      <c r="D12" s="23">
        <f t="shared" si="0"/>
        <v>411.51633009999932</v>
      </c>
      <c r="E12" s="23">
        <f t="shared" si="1"/>
        <v>5.5965884389810316</v>
      </c>
      <c r="F12" s="23">
        <v>278169.28258</v>
      </c>
      <c r="G12" s="23">
        <v>301100.47895999998</v>
      </c>
      <c r="H12" s="23">
        <f t="shared" si="2"/>
        <v>22931.196379999979</v>
      </c>
      <c r="I12" s="23">
        <f t="shared" si="3"/>
        <v>8.2436120075210173</v>
      </c>
      <c r="J12" s="23">
        <v>31713.330172000002</v>
      </c>
      <c r="K12" s="23">
        <v>35007.722799000003</v>
      </c>
      <c r="L12" s="23">
        <f t="shared" si="4"/>
        <v>3294.3926270000011</v>
      </c>
      <c r="M12" s="23">
        <f t="shared" si="5"/>
        <v>10.388037488124313</v>
      </c>
      <c r="N12" s="23">
        <v>47772.762193000002</v>
      </c>
      <c r="O12" s="23">
        <v>50702.806503</v>
      </c>
      <c r="P12" s="23">
        <f t="shared" si="6"/>
        <v>2930.0443099999975</v>
      </c>
      <c r="Q12" s="23">
        <f t="shared" si="7"/>
        <v>6.133294738459405</v>
      </c>
    </row>
    <row r="13" spans="1:17" x14ac:dyDescent="0.25">
      <c r="A13" s="68"/>
      <c r="B13" s="64"/>
      <c r="C13" s="64"/>
      <c r="D13" s="64"/>
      <c r="E13" s="65"/>
      <c r="F13" s="64"/>
      <c r="G13" s="64"/>
      <c r="H13" s="64"/>
      <c r="I13" s="65"/>
      <c r="J13" s="64"/>
      <c r="K13" s="64"/>
      <c r="L13" s="64"/>
      <c r="M13" s="65"/>
      <c r="N13" s="64"/>
      <c r="O13" s="64"/>
      <c r="P13" s="64"/>
      <c r="Q13" s="65"/>
    </row>
    <row r="14" spans="1:17" s="26" customFormat="1" ht="10" x14ac:dyDescent="0.2">
      <c r="A14" s="36" t="s">
        <v>94</v>
      </c>
      <c r="B14" s="35"/>
      <c r="C14" s="35"/>
      <c r="D14" s="35"/>
      <c r="E14" s="35"/>
      <c r="F14" s="35"/>
      <c r="G14" s="35"/>
    </row>
    <row r="15" spans="1:17" s="26" customFormat="1" ht="10" x14ac:dyDescent="0.2">
      <c r="A15" s="36" t="s">
        <v>207</v>
      </c>
      <c r="B15" s="35"/>
      <c r="C15" s="35"/>
      <c r="D15" s="35"/>
      <c r="E15" s="35"/>
      <c r="F15" s="35"/>
      <c r="G15" s="35"/>
    </row>
    <row r="17" spans="1:10" x14ac:dyDescent="0.25">
      <c r="A17" s="87" t="s">
        <v>40</v>
      </c>
      <c r="B17" s="87"/>
      <c r="C17" s="87"/>
      <c r="D17" s="87"/>
      <c r="E17" s="87"/>
      <c r="F17" s="87"/>
      <c r="G17" s="87"/>
      <c r="H17" s="87"/>
      <c r="I17" s="87"/>
      <c r="J17" s="87"/>
    </row>
    <row r="19" spans="1:10" ht="14.5" x14ac:dyDescent="0.35">
      <c r="A19" s="49" t="s">
        <v>191</v>
      </c>
    </row>
  </sheetData>
  <mergeCells count="10">
    <mergeCell ref="A2:E2"/>
    <mergeCell ref="A17:J17"/>
    <mergeCell ref="P4:Q4"/>
    <mergeCell ref="J4:K4"/>
    <mergeCell ref="L4:M4"/>
    <mergeCell ref="N4:O4"/>
    <mergeCell ref="D4:E4"/>
    <mergeCell ref="B4:C4"/>
    <mergeCell ref="F4:G4"/>
    <mergeCell ref="H4:I4"/>
  </mergeCells>
  <hyperlinks>
    <hyperlink ref="A19" location="Content!A1" display="Content" xr:uid="{AD188952-61D9-493A-A841-F404B35CC70B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8662-FD98-4864-B0FA-5F826E51F55A}">
  <sheetPr codeName="Sheet12">
    <pageSetUpPr autoPageBreaks="0"/>
  </sheetPr>
  <dimension ref="A2:M19"/>
  <sheetViews>
    <sheetView showGridLines="0" workbookViewId="0"/>
  </sheetViews>
  <sheetFormatPr defaultColWidth="9.1796875" defaultRowHeight="13.5" x14ac:dyDescent="0.25"/>
  <cols>
    <col min="1" max="1" width="31.1796875" style="9" customWidth="1"/>
    <col min="2" max="2" width="13.54296875" style="7" customWidth="1"/>
    <col min="3" max="3" width="12.81640625" style="7" customWidth="1"/>
    <col min="4" max="4" width="12.54296875" style="7" customWidth="1"/>
    <col min="5" max="5" width="10.54296875" style="8" customWidth="1"/>
    <col min="6" max="8" width="12.54296875" style="7" customWidth="1"/>
    <col min="9" max="9" width="10.54296875" style="8" customWidth="1"/>
    <col min="10" max="11" width="12.54296875" style="7" customWidth="1"/>
    <col min="12" max="12" width="14.1796875" style="7" customWidth="1"/>
    <col min="13" max="13" width="10.54296875" style="8" customWidth="1"/>
    <col min="14" max="16384" width="9.1796875" style="9"/>
  </cols>
  <sheetData>
    <row r="2" spans="1:13" ht="15" customHeight="1" x14ac:dyDescent="0.25">
      <c r="A2" s="84" t="s">
        <v>192</v>
      </c>
      <c r="B2" s="84"/>
      <c r="C2" s="84"/>
      <c r="D2" s="84"/>
      <c r="E2" s="84"/>
      <c r="F2" s="84"/>
      <c r="G2" s="84"/>
      <c r="H2" s="84"/>
      <c r="I2" s="84"/>
      <c r="J2" s="84"/>
    </row>
    <row r="3" spans="1:13" ht="15" customHeight="1" x14ac:dyDescent="0.25">
      <c r="A3" s="84" t="s">
        <v>233</v>
      </c>
      <c r="B3" s="84"/>
      <c r="C3" s="84"/>
      <c r="D3" s="84"/>
      <c r="E3" s="84"/>
      <c r="F3" s="84"/>
      <c r="G3" s="84"/>
      <c r="H3" s="84"/>
      <c r="I3" s="84"/>
      <c r="J3" s="84"/>
    </row>
    <row r="4" spans="1:13" ht="15" customHeight="1" x14ac:dyDescent="0.25">
      <c r="A4" s="46"/>
      <c r="B4" s="86" t="s">
        <v>7</v>
      </c>
      <c r="C4" s="86"/>
      <c r="D4" s="90" t="s">
        <v>8</v>
      </c>
      <c r="E4" s="90"/>
      <c r="F4" s="86" t="s">
        <v>9</v>
      </c>
      <c r="G4" s="86"/>
      <c r="H4" s="86" t="s">
        <v>8</v>
      </c>
      <c r="I4" s="86"/>
      <c r="J4" s="86" t="s">
        <v>56</v>
      </c>
      <c r="K4" s="86"/>
      <c r="L4" s="86" t="s">
        <v>8</v>
      </c>
      <c r="M4" s="86"/>
    </row>
    <row r="5" spans="1:13" s="16" customFormat="1" ht="32.25" customHeight="1" x14ac:dyDescent="0.25">
      <c r="A5" s="48"/>
      <c r="B5" s="47" t="s">
        <v>231</v>
      </c>
      <c r="C5" s="47" t="s">
        <v>226</v>
      </c>
      <c r="D5" s="13" t="s">
        <v>12</v>
      </c>
      <c r="E5" s="14" t="s">
        <v>13</v>
      </c>
      <c r="F5" s="47" t="s">
        <v>231</v>
      </c>
      <c r="G5" s="47" t="s">
        <v>226</v>
      </c>
      <c r="H5" s="13" t="s">
        <v>12</v>
      </c>
      <c r="I5" s="14" t="s">
        <v>13</v>
      </c>
      <c r="J5" s="47" t="s">
        <v>231</v>
      </c>
      <c r="K5" s="47" t="s">
        <v>226</v>
      </c>
      <c r="L5" s="15" t="s">
        <v>14</v>
      </c>
      <c r="M5" s="14" t="s">
        <v>13</v>
      </c>
    </row>
    <row r="6" spans="1:13" x14ac:dyDescent="0.25">
      <c r="A6" s="50" t="s">
        <v>55</v>
      </c>
      <c r="B6" s="18">
        <v>3701.7411682000002</v>
      </c>
      <c r="C6" s="18">
        <v>3901.8758286000002</v>
      </c>
      <c r="D6" s="18">
        <f>C6-B6</f>
        <v>200.13466040000003</v>
      </c>
      <c r="E6" s="18">
        <f>(C6/B6-1)*100</f>
        <v>5.4065006521597736</v>
      </c>
      <c r="F6" s="18">
        <v>99057.516187000001</v>
      </c>
      <c r="G6" s="18">
        <v>101841.42767999999</v>
      </c>
      <c r="H6" s="18">
        <f>G6-F6</f>
        <v>2783.9114929999923</v>
      </c>
      <c r="I6" s="18">
        <f>(G6/F6-1)*100</f>
        <v>2.8103990491186392</v>
      </c>
      <c r="J6" s="18">
        <v>12099.033579999999</v>
      </c>
      <c r="K6" s="18">
        <v>13149.442795999999</v>
      </c>
      <c r="L6" s="18">
        <f>K6-J6</f>
        <v>1050.409216</v>
      </c>
      <c r="M6" s="18">
        <f>(K6/J6-1)*100</f>
        <v>8.6817613080796274</v>
      </c>
    </row>
    <row r="7" spans="1:13" x14ac:dyDescent="0.25">
      <c r="A7" s="51" t="s">
        <v>54</v>
      </c>
      <c r="B7" s="18">
        <v>2488.9003751999999</v>
      </c>
      <c r="C7" s="18">
        <v>2776.3479407</v>
      </c>
      <c r="D7" s="18">
        <f t="shared" ref="D7:D13" si="0">C7-B7</f>
        <v>287.44756550000011</v>
      </c>
      <c r="E7" s="18">
        <f t="shared" ref="E7:E13" si="1">(C7/B7-1)*100</f>
        <v>11.549179242536045</v>
      </c>
      <c r="F7" s="18">
        <v>66719.446741000007</v>
      </c>
      <c r="G7" s="18">
        <v>81054.141736000005</v>
      </c>
      <c r="H7" s="18">
        <f t="shared" ref="H7:H13" si="2">G7-F7</f>
        <v>14334.694994999998</v>
      </c>
      <c r="I7" s="18">
        <f t="shared" ref="I7:I13" si="3">(G7/F7-1)*100</f>
        <v>21.485032768101675</v>
      </c>
      <c r="J7" s="18">
        <v>8127.8251805</v>
      </c>
      <c r="K7" s="18">
        <v>9299.8540976999993</v>
      </c>
      <c r="L7" s="18">
        <f t="shared" ref="L7:L13" si="4">K7-J7</f>
        <v>1172.0289171999993</v>
      </c>
      <c r="M7" s="18">
        <f t="shared" ref="M7:M13" si="5">(K7/J7-1)*100</f>
        <v>14.419957260053916</v>
      </c>
    </row>
    <row r="8" spans="1:13" x14ac:dyDescent="0.25">
      <c r="A8" s="51" t="s">
        <v>53</v>
      </c>
      <c r="B8" s="18">
        <v>2124.4348169</v>
      </c>
      <c r="C8" s="18">
        <v>2182.5173103000002</v>
      </c>
      <c r="D8" s="18">
        <f t="shared" si="0"/>
        <v>58.082493400000203</v>
      </c>
      <c r="E8" s="18">
        <f t="shared" si="1"/>
        <v>2.7340209705635887</v>
      </c>
      <c r="F8" s="18">
        <v>52023.324429</v>
      </c>
      <c r="G8" s="18">
        <v>52074.756702999999</v>
      </c>
      <c r="H8" s="18">
        <f t="shared" si="2"/>
        <v>51.43227399999887</v>
      </c>
      <c r="I8" s="18">
        <f t="shared" si="3"/>
        <v>9.8863874165111554E-2</v>
      </c>
      <c r="J8" s="18">
        <v>6249.7042726</v>
      </c>
      <c r="K8" s="18">
        <v>6337.0972445999996</v>
      </c>
      <c r="L8" s="18">
        <f t="shared" si="4"/>
        <v>87.392971999999645</v>
      </c>
      <c r="M8" s="18">
        <f t="shared" si="5"/>
        <v>1.3983537170414451</v>
      </c>
    </row>
    <row r="9" spans="1:13" x14ac:dyDescent="0.25">
      <c r="A9" s="51" t="s">
        <v>52</v>
      </c>
      <c r="B9" s="18">
        <v>451.00360463999999</v>
      </c>
      <c r="C9" s="18">
        <v>434.70249204999999</v>
      </c>
      <c r="D9" s="18">
        <f t="shared" si="0"/>
        <v>-16.301112590000002</v>
      </c>
      <c r="E9" s="18">
        <f t="shared" si="1"/>
        <v>-3.6144084930345266</v>
      </c>
      <c r="F9" s="18">
        <v>14342.205190000001</v>
      </c>
      <c r="G9" s="18">
        <v>15233.056332</v>
      </c>
      <c r="H9" s="18">
        <f t="shared" si="2"/>
        <v>890.85114199999953</v>
      </c>
      <c r="I9" s="18">
        <f t="shared" si="3"/>
        <v>6.2113958780978695</v>
      </c>
      <c r="J9" s="18">
        <v>1286.8315505</v>
      </c>
      <c r="K9" s="18">
        <v>1577.6304898000001</v>
      </c>
      <c r="L9" s="18">
        <f t="shared" si="4"/>
        <v>290.79893930000003</v>
      </c>
      <c r="M9" s="18">
        <f t="shared" si="5"/>
        <v>22.59805793439007</v>
      </c>
    </row>
    <row r="10" spans="1:13" x14ac:dyDescent="0.25">
      <c r="A10" s="51" t="s">
        <v>51</v>
      </c>
      <c r="B10" s="18">
        <v>819.03405525000005</v>
      </c>
      <c r="C10" s="18">
        <v>941.14960015999998</v>
      </c>
      <c r="D10" s="18">
        <f t="shared" si="0"/>
        <v>122.11554490999993</v>
      </c>
      <c r="E10" s="18">
        <f t="shared" si="1"/>
        <v>14.909702975992323</v>
      </c>
      <c r="F10" s="18">
        <v>31135.013341000002</v>
      </c>
      <c r="G10" s="18">
        <v>35818.952368999999</v>
      </c>
      <c r="H10" s="18">
        <f t="shared" si="2"/>
        <v>4683.9390279999971</v>
      </c>
      <c r="I10" s="18">
        <f t="shared" si="3"/>
        <v>15.043960240839116</v>
      </c>
      <c r="J10" s="18">
        <v>2410.0132837000001</v>
      </c>
      <c r="K10" s="18">
        <v>3048.4726420000002</v>
      </c>
      <c r="L10" s="18">
        <f t="shared" si="4"/>
        <v>638.45935830000008</v>
      </c>
      <c r="M10" s="18">
        <f t="shared" si="5"/>
        <v>26.491943534842189</v>
      </c>
    </row>
    <row r="11" spans="1:13" x14ac:dyDescent="0.25">
      <c r="A11" s="51" t="s">
        <v>50</v>
      </c>
      <c r="B11" s="18">
        <v>255.79973150000001</v>
      </c>
      <c r="C11" s="18">
        <v>252.36865488999999</v>
      </c>
      <c r="D11" s="18">
        <f t="shared" si="0"/>
        <v>-3.4310766100000194</v>
      </c>
      <c r="E11" s="18">
        <f t="shared" si="1"/>
        <v>-1.3413136088456068</v>
      </c>
      <c r="F11" s="18">
        <v>4884.2949318999999</v>
      </c>
      <c r="G11" s="18">
        <v>4428.2117428000001</v>
      </c>
      <c r="H11" s="18">
        <f t="shared" si="2"/>
        <v>-456.0831890999998</v>
      </c>
      <c r="I11" s="18">
        <f t="shared" si="3"/>
        <v>-9.3377487530750471</v>
      </c>
      <c r="J11" s="18">
        <v>528.22083721000001</v>
      </c>
      <c r="K11" s="18">
        <v>574.40177824</v>
      </c>
      <c r="L11" s="18">
        <f t="shared" si="4"/>
        <v>46.180941029999985</v>
      </c>
      <c r="M11" s="18">
        <f t="shared" si="5"/>
        <v>8.7427336781945808</v>
      </c>
    </row>
    <row r="12" spans="1:13" x14ac:dyDescent="0.25">
      <c r="A12" s="51" t="s">
        <v>49</v>
      </c>
      <c r="B12" s="18">
        <v>202.47356916999999</v>
      </c>
      <c r="C12" s="18">
        <v>227.24681576</v>
      </c>
      <c r="D12" s="18">
        <f t="shared" si="0"/>
        <v>24.773246590000014</v>
      </c>
      <c r="E12" s="18">
        <f t="shared" si="1"/>
        <v>12.23529900300222</v>
      </c>
      <c r="F12" s="18">
        <v>4734.7401006999999</v>
      </c>
      <c r="G12" s="18">
        <v>4098.7454177</v>
      </c>
      <c r="H12" s="18">
        <f t="shared" si="2"/>
        <v>-635.9946829999999</v>
      </c>
      <c r="I12" s="18">
        <f t="shared" si="3"/>
        <v>-13.43251518506734</v>
      </c>
      <c r="J12" s="18">
        <v>460.13294893</v>
      </c>
      <c r="K12" s="18">
        <v>432.82118745000002</v>
      </c>
      <c r="L12" s="18">
        <f t="shared" si="4"/>
        <v>-27.311761479999973</v>
      </c>
      <c r="M12" s="18">
        <f t="shared" si="5"/>
        <v>-5.9356239416262557</v>
      </c>
    </row>
    <row r="13" spans="1:13" x14ac:dyDescent="0.25">
      <c r="A13" s="38" t="s">
        <v>47</v>
      </c>
      <c r="B13" s="38">
        <v>183.74038863999999</v>
      </c>
      <c r="C13" s="38">
        <v>217.16035255</v>
      </c>
      <c r="D13" s="38">
        <f t="shared" si="0"/>
        <v>33.419963910000007</v>
      </c>
      <c r="E13" s="38">
        <f t="shared" si="1"/>
        <v>18.188686851794621</v>
      </c>
      <c r="F13" s="38">
        <v>4758.0058496000001</v>
      </c>
      <c r="G13" s="38">
        <v>5764.5493501000001</v>
      </c>
      <c r="H13" s="38">
        <f t="shared" si="2"/>
        <v>1006.5435004999999</v>
      </c>
      <c r="I13" s="38">
        <f t="shared" si="3"/>
        <v>21.154734405898612</v>
      </c>
      <c r="J13" s="38">
        <v>551.56851921999998</v>
      </c>
      <c r="K13" s="38">
        <v>589.04379902000005</v>
      </c>
      <c r="L13" s="38">
        <f t="shared" si="4"/>
        <v>37.475279800000067</v>
      </c>
      <c r="M13" s="38">
        <f t="shared" si="5"/>
        <v>6.7943108596907775</v>
      </c>
    </row>
    <row r="14" spans="1:13" x14ac:dyDescent="0.25">
      <c r="A14" s="51"/>
      <c r="B14" s="18"/>
      <c r="C14" s="18"/>
      <c r="D14" s="18"/>
      <c r="E14" s="69"/>
      <c r="F14" s="18"/>
      <c r="G14" s="18"/>
      <c r="H14" s="18"/>
      <c r="I14" s="69"/>
      <c r="J14" s="18"/>
      <c r="K14" s="18"/>
      <c r="L14" s="18"/>
      <c r="M14" s="69"/>
    </row>
    <row r="15" spans="1:13" s="26" customFormat="1" ht="10" x14ac:dyDescent="0.2">
      <c r="A15" s="36" t="s">
        <v>95</v>
      </c>
      <c r="B15" s="35"/>
      <c r="C15" s="35"/>
      <c r="D15" s="35"/>
      <c r="E15" s="35"/>
      <c r="F15" s="35"/>
      <c r="G15" s="35"/>
    </row>
    <row r="17" spans="1:10" x14ac:dyDescent="0.25">
      <c r="A17" s="87" t="s">
        <v>40</v>
      </c>
      <c r="B17" s="87"/>
      <c r="C17" s="87"/>
      <c r="D17" s="87"/>
      <c r="E17" s="87"/>
      <c r="F17" s="87"/>
      <c r="G17" s="87"/>
      <c r="H17" s="87"/>
      <c r="I17" s="87"/>
      <c r="J17" s="87"/>
    </row>
    <row r="19" spans="1:10" ht="14.5" x14ac:dyDescent="0.35">
      <c r="A19" s="49" t="s">
        <v>191</v>
      </c>
    </row>
  </sheetData>
  <mergeCells count="9">
    <mergeCell ref="A17:J17"/>
    <mergeCell ref="L4:M4"/>
    <mergeCell ref="J4:K4"/>
    <mergeCell ref="A2:J2"/>
    <mergeCell ref="A3:J3"/>
    <mergeCell ref="B4:C4"/>
    <mergeCell ref="D4:E4"/>
    <mergeCell ref="F4:G4"/>
    <mergeCell ref="H4:I4"/>
  </mergeCells>
  <hyperlinks>
    <hyperlink ref="A19" location="Content!A1" display="Content" xr:uid="{48C89345-FC04-499A-8A9E-2D3DBCEE8FC5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8513-CF3C-4510-89E5-2B537FFCDD02}">
  <sheetPr codeName="Sheet15">
    <pageSetUpPr autoPageBreaks="0"/>
  </sheetPr>
  <dimension ref="A2:O24"/>
  <sheetViews>
    <sheetView showGridLines="0" workbookViewId="0"/>
  </sheetViews>
  <sheetFormatPr defaultColWidth="9.1796875" defaultRowHeight="13.5" x14ac:dyDescent="0.25"/>
  <cols>
    <col min="1" max="1" width="38.81640625" style="9" customWidth="1"/>
    <col min="2" max="2" width="15.453125" style="7" customWidth="1"/>
    <col min="3" max="3" width="16.81640625" style="7" customWidth="1"/>
    <col min="4" max="4" width="19.453125" style="7" customWidth="1"/>
    <col min="5" max="5" width="16.7265625" style="7" customWidth="1"/>
    <col min="6" max="7" width="12.54296875" style="7" customWidth="1"/>
    <col min="8" max="16384" width="9.1796875" style="9"/>
  </cols>
  <sheetData>
    <row r="2" spans="1:7" ht="15" customHeight="1" x14ac:dyDescent="0.25">
      <c r="A2" s="84" t="s">
        <v>210</v>
      </c>
      <c r="B2" s="84"/>
      <c r="C2" s="84"/>
      <c r="D2" s="84"/>
      <c r="E2" s="84"/>
    </row>
    <row r="3" spans="1:7" ht="15" customHeight="1" x14ac:dyDescent="0.25">
      <c r="A3" s="84" t="s">
        <v>233</v>
      </c>
      <c r="B3" s="84"/>
      <c r="C3" s="84"/>
      <c r="D3" s="84"/>
      <c r="E3" s="84"/>
    </row>
    <row r="4" spans="1:7" s="16" customFormat="1" ht="34.5" x14ac:dyDescent="0.25">
      <c r="A4" s="44"/>
      <c r="B4" s="70" t="s">
        <v>232</v>
      </c>
      <c r="C4" s="34" t="s">
        <v>227</v>
      </c>
      <c r="D4" s="34" t="s">
        <v>228</v>
      </c>
      <c r="E4" s="34" t="s">
        <v>198</v>
      </c>
    </row>
    <row r="5" spans="1:7" ht="14.5" x14ac:dyDescent="0.35">
      <c r="A5" s="17" t="s">
        <v>66</v>
      </c>
      <c r="B5" s="79">
        <v>41798.759420000002</v>
      </c>
      <c r="C5" s="79">
        <v>45079.999345999997</v>
      </c>
      <c r="D5" s="19">
        <f>(C5/$C$16)*100</f>
        <v>14.971754305363733</v>
      </c>
      <c r="E5" s="79">
        <f>(C5/B5-1)*100</f>
        <v>7.850089264682758</v>
      </c>
      <c r="G5"/>
    </row>
    <row r="6" spans="1:7" ht="14.5" x14ac:dyDescent="0.35">
      <c r="A6" s="17" t="s">
        <v>65</v>
      </c>
      <c r="B6" s="79">
        <v>287.43444273</v>
      </c>
      <c r="C6" s="79">
        <v>1195.4795689</v>
      </c>
      <c r="D6" s="19">
        <f t="shared" ref="D6:D15" si="0">(C6/$C$16)*100</f>
        <v>0.39703697077007838</v>
      </c>
      <c r="E6" s="79">
        <f t="shared" ref="E6:E16" si="1">(C6/B6-1)*100</f>
        <v>315.91381935496418</v>
      </c>
      <c r="G6"/>
    </row>
    <row r="7" spans="1:7" ht="14.5" x14ac:dyDescent="0.35">
      <c r="A7" s="17" t="s">
        <v>64</v>
      </c>
      <c r="B7" s="79">
        <v>104025.4567</v>
      </c>
      <c r="C7" s="79">
        <v>108114.26994</v>
      </c>
      <c r="D7" s="19">
        <f t="shared" si="0"/>
        <v>35.906395517485237</v>
      </c>
      <c r="E7" s="79">
        <f t="shared" si="1"/>
        <v>3.930589078586566</v>
      </c>
      <c r="G7"/>
    </row>
    <row r="8" spans="1:7" ht="14.5" x14ac:dyDescent="0.35">
      <c r="A8" s="17" t="s">
        <v>63</v>
      </c>
      <c r="B8" s="79">
        <v>2433.8264052</v>
      </c>
      <c r="C8" s="79">
        <v>2823.4968517000002</v>
      </c>
      <c r="D8" s="19">
        <f t="shared" si="0"/>
        <v>0.93772630343596786</v>
      </c>
      <c r="E8" s="79">
        <f t="shared" si="1"/>
        <v>16.010609699502343</v>
      </c>
      <c r="G8"/>
    </row>
    <row r="9" spans="1:7" ht="14.5" x14ac:dyDescent="0.35">
      <c r="A9" s="17" t="s">
        <v>62</v>
      </c>
      <c r="B9" s="79">
        <v>11796.93799</v>
      </c>
      <c r="C9" s="79">
        <v>9441.0857624</v>
      </c>
      <c r="D9" s="19">
        <f t="shared" si="0"/>
        <v>3.1355283598304347</v>
      </c>
      <c r="E9" s="79">
        <f t="shared" si="1"/>
        <v>-19.970031457290048</v>
      </c>
      <c r="G9"/>
    </row>
    <row r="10" spans="1:7" ht="14.5" x14ac:dyDescent="0.35">
      <c r="A10" s="17" t="s">
        <v>61</v>
      </c>
      <c r="B10" s="79">
        <v>5683.8808747000003</v>
      </c>
      <c r="C10" s="79">
        <v>7748.4562157999999</v>
      </c>
      <c r="D10" s="19">
        <f t="shared" si="0"/>
        <v>2.5733803103774791</v>
      </c>
      <c r="E10" s="79">
        <f t="shared" si="1"/>
        <v>36.323339398082808</v>
      </c>
      <c r="G10"/>
    </row>
    <row r="11" spans="1:7" ht="14.5" x14ac:dyDescent="0.35">
      <c r="A11" s="17" t="s">
        <v>60</v>
      </c>
      <c r="B11" s="79">
        <v>2623.8422925999998</v>
      </c>
      <c r="C11" s="79">
        <v>4218.3422019999998</v>
      </c>
      <c r="D11" s="19">
        <f t="shared" si="0"/>
        <v>1.4009756863471414</v>
      </c>
      <c r="E11" s="79">
        <f t="shared" si="1"/>
        <v>60.769655016879433</v>
      </c>
      <c r="G11"/>
    </row>
    <row r="12" spans="1:7" ht="14.5" x14ac:dyDescent="0.35">
      <c r="A12" s="17" t="s">
        <v>59</v>
      </c>
      <c r="B12" s="79">
        <v>89255.388850999996</v>
      </c>
      <c r="C12" s="79">
        <v>100128.90651</v>
      </c>
      <c r="D12" s="19">
        <f t="shared" si="0"/>
        <v>33.254334713415936</v>
      </c>
      <c r="E12" s="79">
        <f t="shared" si="1"/>
        <v>12.182477494050126</v>
      </c>
      <c r="G12"/>
    </row>
    <row r="13" spans="1:7" ht="14.5" x14ac:dyDescent="0.35">
      <c r="A13" s="17" t="s">
        <v>58</v>
      </c>
      <c r="B13" s="79">
        <v>1200.2305610000001</v>
      </c>
      <c r="C13" s="79">
        <v>1517.1493049999999</v>
      </c>
      <c r="D13" s="19">
        <f t="shared" si="0"/>
        <v>0.50386838883192708</v>
      </c>
      <c r="E13" s="79">
        <f t="shared" si="1"/>
        <v>26.40482206484991</v>
      </c>
      <c r="G13"/>
    </row>
    <row r="14" spans="1:7" ht="14.5" x14ac:dyDescent="0.35">
      <c r="A14" s="17" t="s">
        <v>57</v>
      </c>
      <c r="B14" s="79">
        <v>9246.3991573999992</v>
      </c>
      <c r="C14" s="79">
        <v>10325.800278999999</v>
      </c>
      <c r="D14" s="19">
        <f t="shared" si="0"/>
        <v>3.4293555240958917</v>
      </c>
      <c r="E14" s="79">
        <f t="shared" si="1"/>
        <v>11.673745673591673</v>
      </c>
      <c r="G14"/>
    </row>
    <row r="15" spans="1:7" ht="14.5" x14ac:dyDescent="0.35">
      <c r="A15" s="17" t="s">
        <v>188</v>
      </c>
      <c r="B15" s="79">
        <v>9817.1258890999998</v>
      </c>
      <c r="C15" s="79">
        <v>10507.328829</v>
      </c>
      <c r="D15" s="19">
        <f t="shared" si="0"/>
        <v>3.4896439200461482</v>
      </c>
      <c r="E15" s="79">
        <f t="shared" si="1"/>
        <v>7.0306008876420245</v>
      </c>
      <c r="G15"/>
    </row>
    <row r="16" spans="1:7" ht="14.5" customHeight="1" x14ac:dyDescent="0.25">
      <c r="A16" s="22" t="s">
        <v>39</v>
      </c>
      <c r="B16" s="80">
        <f>SUM(B5:B15)</f>
        <v>278169.28258373</v>
      </c>
      <c r="C16" s="23">
        <f>SUM(C5:C15)</f>
        <v>301100.31480980007</v>
      </c>
      <c r="D16" s="23">
        <v>100</v>
      </c>
      <c r="E16" s="23">
        <f t="shared" si="1"/>
        <v>8.2435529951685904</v>
      </c>
      <c r="F16" s="52"/>
      <c r="G16" s="9"/>
    </row>
    <row r="17" spans="1:15" ht="14.5" customHeight="1" x14ac:dyDescent="0.25">
      <c r="A17" s="63"/>
      <c r="B17" s="64"/>
      <c r="C17" s="64"/>
      <c r="D17" s="65"/>
      <c r="E17" s="65"/>
      <c r="F17" s="52"/>
      <c r="G17" s="9"/>
    </row>
    <row r="18" spans="1:15" s="26" customFormat="1" ht="10.5" customHeight="1" x14ac:dyDescent="0.2">
      <c r="A18" s="87" t="s">
        <v>95</v>
      </c>
      <c r="B18" s="87"/>
      <c r="C18" s="87"/>
      <c r="D18" s="87"/>
      <c r="E18" s="87"/>
      <c r="F18" s="87"/>
      <c r="G18" s="87"/>
      <c r="H18" s="87"/>
      <c r="I18" s="24"/>
      <c r="J18" s="24"/>
      <c r="K18" s="25"/>
      <c r="L18" s="24"/>
      <c r="M18" s="24"/>
      <c r="N18" s="24"/>
      <c r="O18" s="25"/>
    </row>
    <row r="19" spans="1:15" s="30" customFormat="1" ht="13.5" customHeight="1" x14ac:dyDescent="0.2">
      <c r="A19" s="87" t="s">
        <v>189</v>
      </c>
      <c r="B19" s="87"/>
      <c r="C19" s="87"/>
      <c r="D19" s="87"/>
      <c r="E19" s="87"/>
      <c r="F19" s="87"/>
      <c r="G19" s="87"/>
      <c r="H19" s="87"/>
      <c r="I19" s="28"/>
      <c r="J19" s="28"/>
      <c r="K19" s="29"/>
      <c r="L19" s="28"/>
      <c r="M19" s="28"/>
      <c r="N19" s="28"/>
      <c r="O19" s="29"/>
    </row>
    <row r="20" spans="1:15" s="30" customFormat="1" ht="13.5" customHeight="1" x14ac:dyDescent="0.2">
      <c r="A20" s="87" t="s">
        <v>204</v>
      </c>
      <c r="B20" s="87"/>
      <c r="C20" s="87"/>
      <c r="D20" s="87"/>
      <c r="E20" s="87"/>
      <c r="F20" s="87"/>
      <c r="G20" s="87"/>
      <c r="H20" s="87"/>
      <c r="I20" s="28"/>
      <c r="J20" s="28"/>
      <c r="K20" s="29"/>
      <c r="L20" s="28"/>
      <c r="M20" s="28"/>
      <c r="N20" s="28"/>
      <c r="O20" s="29"/>
    </row>
    <row r="21" spans="1:15" s="30" customFormat="1" ht="13.5" customHeight="1" x14ac:dyDescent="0.2">
      <c r="A21" s="31"/>
      <c r="B21" s="31"/>
      <c r="C21" s="31"/>
      <c r="D21" s="31"/>
      <c r="E21" s="31"/>
      <c r="F21" s="31"/>
      <c r="G21" s="31"/>
      <c r="H21" s="31"/>
      <c r="I21" s="28"/>
      <c r="J21" s="28"/>
      <c r="K21" s="29"/>
      <c r="L21" s="28"/>
      <c r="M21" s="28"/>
      <c r="N21" s="28"/>
      <c r="O21" s="29"/>
    </row>
    <row r="22" spans="1:15" ht="14.25" customHeight="1" x14ac:dyDescent="0.25">
      <c r="A22" s="87" t="s">
        <v>40</v>
      </c>
      <c r="B22" s="87"/>
      <c r="C22" s="87"/>
      <c r="D22" s="87"/>
      <c r="E22" s="87"/>
      <c r="F22" s="87"/>
      <c r="G22" s="87"/>
      <c r="H22" s="87"/>
      <c r="I22" s="87"/>
      <c r="J22" s="87"/>
    </row>
    <row r="24" spans="1:15" ht="14.5" x14ac:dyDescent="0.35">
      <c r="A24" s="49" t="s">
        <v>191</v>
      </c>
    </row>
  </sheetData>
  <mergeCells count="6">
    <mergeCell ref="A22:J22"/>
    <mergeCell ref="A19:H19"/>
    <mergeCell ref="A2:E2"/>
    <mergeCell ref="A3:E3"/>
    <mergeCell ref="A18:H18"/>
    <mergeCell ref="A20:H20"/>
  </mergeCells>
  <hyperlinks>
    <hyperlink ref="A24" location="Content!A1" display="Content" xr:uid="{2320663A-1FF8-4B40-A5C0-D3B04F5E54E0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756A-0EF4-474C-B1B2-691C3178DFB8}">
  <sheetPr codeName="Sheet18">
    <pageSetUpPr autoPageBreaks="0"/>
  </sheetPr>
  <dimension ref="A2:J41"/>
  <sheetViews>
    <sheetView showGridLines="0" workbookViewId="0"/>
  </sheetViews>
  <sheetFormatPr defaultColWidth="9.1796875" defaultRowHeight="13.5" x14ac:dyDescent="0.25"/>
  <cols>
    <col min="1" max="1" width="31.1796875" style="9" customWidth="1"/>
    <col min="2" max="2" width="11.26953125" style="7" customWidth="1"/>
    <col min="3" max="3" width="11.1796875" style="7" customWidth="1"/>
    <col min="4" max="4" width="15.7265625" style="7" customWidth="1"/>
    <col min="5" max="5" width="11.1796875" style="8" customWidth="1"/>
    <col min="6" max="6" width="12.453125" style="7" customWidth="1"/>
    <col min="7" max="7" width="15.7265625" style="7" customWidth="1"/>
    <col min="8" max="16384" width="9.1796875" style="9"/>
  </cols>
  <sheetData>
    <row r="2" spans="1:7" ht="15" customHeight="1" x14ac:dyDescent="0.25">
      <c r="A2" s="84" t="s">
        <v>197</v>
      </c>
      <c r="B2" s="84"/>
      <c r="C2" s="84"/>
      <c r="D2" s="84"/>
      <c r="E2" s="84"/>
      <c r="F2" s="84"/>
      <c r="G2" s="84"/>
    </row>
    <row r="3" spans="1:7" ht="15" customHeight="1" x14ac:dyDescent="0.25">
      <c r="A3" s="84" t="s">
        <v>233</v>
      </c>
      <c r="B3" s="84"/>
      <c r="C3" s="84"/>
      <c r="D3" s="84"/>
      <c r="E3" s="84"/>
      <c r="F3" s="84"/>
      <c r="G3" s="84"/>
    </row>
    <row r="4" spans="1:7" ht="15" customHeight="1" x14ac:dyDescent="0.25">
      <c r="A4" s="11"/>
      <c r="B4" s="91" t="s">
        <v>231</v>
      </c>
      <c r="C4" s="91"/>
      <c r="D4" s="91"/>
      <c r="E4" s="92" t="s">
        <v>226</v>
      </c>
      <c r="F4" s="92"/>
      <c r="G4" s="92"/>
    </row>
    <row r="5" spans="1:7" s="16" customFormat="1" ht="40" customHeight="1" x14ac:dyDescent="0.25">
      <c r="A5" s="57"/>
      <c r="B5" s="70" t="s">
        <v>7</v>
      </c>
      <c r="C5" s="70" t="s">
        <v>9</v>
      </c>
      <c r="D5" s="70" t="s">
        <v>199</v>
      </c>
      <c r="E5" s="70" t="s">
        <v>7</v>
      </c>
      <c r="F5" s="70" t="s">
        <v>9</v>
      </c>
      <c r="G5" s="70" t="s">
        <v>199</v>
      </c>
    </row>
    <row r="6" spans="1:7" x14ac:dyDescent="0.25">
      <c r="A6" s="43" t="s">
        <v>55</v>
      </c>
      <c r="B6" s="18"/>
      <c r="C6" s="18"/>
      <c r="D6" s="18"/>
      <c r="E6" s="9"/>
      <c r="F6" s="9"/>
      <c r="G6" s="9"/>
    </row>
    <row r="7" spans="1:7" x14ac:dyDescent="0.25">
      <c r="A7" s="17" t="s">
        <v>81</v>
      </c>
      <c r="B7" s="79">
        <v>3446.1950327999998</v>
      </c>
      <c r="C7" s="79">
        <v>81976.703500000003</v>
      </c>
      <c r="D7" s="79">
        <v>10918.790188999999</v>
      </c>
      <c r="E7" s="79">
        <v>3606.1054014000001</v>
      </c>
      <c r="F7" s="79">
        <v>84567.443757999994</v>
      </c>
      <c r="G7" s="79">
        <v>12036.149567</v>
      </c>
    </row>
    <row r="8" spans="1:7" x14ac:dyDescent="0.25">
      <c r="A8" s="17" t="s">
        <v>85</v>
      </c>
      <c r="B8" s="79">
        <v>699.87595418000001</v>
      </c>
      <c r="C8" s="79">
        <v>17080.812687000001</v>
      </c>
      <c r="D8" s="79">
        <v>1180.2433911000001</v>
      </c>
      <c r="E8" s="79">
        <v>743.33946593999997</v>
      </c>
      <c r="F8" s="79">
        <v>17273.983926000001</v>
      </c>
      <c r="G8" s="79">
        <v>1113.2932288</v>
      </c>
    </row>
    <row r="9" spans="1:7" x14ac:dyDescent="0.25">
      <c r="A9" s="42"/>
      <c r="B9" s="83"/>
      <c r="C9" s="83"/>
      <c r="D9" s="83"/>
      <c r="E9" s="9"/>
      <c r="F9" s="9"/>
      <c r="G9" s="9"/>
    </row>
    <row r="10" spans="1:7" x14ac:dyDescent="0.25">
      <c r="A10" s="41" t="s">
        <v>54</v>
      </c>
      <c r="B10" s="83"/>
      <c r="C10" s="83"/>
      <c r="D10" s="83"/>
      <c r="E10" s="9"/>
      <c r="F10" s="9"/>
      <c r="G10" s="9"/>
    </row>
    <row r="11" spans="1:7" x14ac:dyDescent="0.25">
      <c r="A11" s="17" t="s">
        <v>80</v>
      </c>
      <c r="B11" s="79">
        <v>2336.5187863000001</v>
      </c>
      <c r="C11" s="79">
        <v>58286.802990999997</v>
      </c>
      <c r="D11" s="79">
        <v>7573.4829984999997</v>
      </c>
      <c r="E11" s="79">
        <v>2613.9687066000001</v>
      </c>
      <c r="F11" s="79">
        <v>70513.861432999998</v>
      </c>
      <c r="G11" s="79">
        <v>8552.1849946000002</v>
      </c>
    </row>
    <row r="12" spans="1:7" x14ac:dyDescent="0.25">
      <c r="A12" s="17" t="s">
        <v>86</v>
      </c>
      <c r="B12" s="79">
        <v>406.55466988000001</v>
      </c>
      <c r="C12" s="79">
        <v>8432.6437504000005</v>
      </c>
      <c r="D12" s="79">
        <v>554.34218193000004</v>
      </c>
      <c r="E12" s="79">
        <v>468.48726643999998</v>
      </c>
      <c r="F12" s="79">
        <v>10540.280301999999</v>
      </c>
      <c r="G12" s="79">
        <v>747.66910311000004</v>
      </c>
    </row>
    <row r="13" spans="1:7" x14ac:dyDescent="0.25">
      <c r="A13" s="17"/>
      <c r="B13" s="83"/>
      <c r="C13" s="83"/>
      <c r="D13" s="83"/>
      <c r="E13" s="18"/>
      <c r="F13" s="18"/>
      <c r="G13" s="18"/>
    </row>
    <row r="14" spans="1:7" x14ac:dyDescent="0.25">
      <c r="A14" s="41" t="s">
        <v>53</v>
      </c>
      <c r="B14" s="83"/>
      <c r="C14" s="83"/>
      <c r="D14" s="83"/>
      <c r="E14" s="18"/>
      <c r="F14" s="18"/>
      <c r="G14" s="18"/>
    </row>
    <row r="15" spans="1:7" x14ac:dyDescent="0.25">
      <c r="A15" s="17" t="s">
        <v>209</v>
      </c>
      <c r="B15" s="79">
        <v>1655.9593668</v>
      </c>
      <c r="C15" s="79">
        <v>35135.213707000003</v>
      </c>
      <c r="D15" s="79">
        <v>4331.5309957999998</v>
      </c>
      <c r="E15" s="79">
        <v>1666.7204664000001</v>
      </c>
      <c r="F15" s="79">
        <v>35378.706786000002</v>
      </c>
      <c r="G15" s="79">
        <v>4270.1847832000003</v>
      </c>
    </row>
    <row r="16" spans="1:7" x14ac:dyDescent="0.25">
      <c r="A16" s="17" t="s">
        <v>87</v>
      </c>
      <c r="B16" s="79">
        <v>877.45354952000002</v>
      </c>
      <c r="C16" s="79">
        <v>16888.110722000001</v>
      </c>
      <c r="D16" s="79">
        <v>1918.1732767999999</v>
      </c>
      <c r="E16" s="79">
        <v>957.32938735000005</v>
      </c>
      <c r="F16" s="79">
        <v>16696.049917</v>
      </c>
      <c r="G16" s="79">
        <v>2066.9124614000002</v>
      </c>
    </row>
    <row r="17" spans="1:7" x14ac:dyDescent="0.25">
      <c r="A17" s="17"/>
      <c r="B17" s="83"/>
      <c r="C17" s="83"/>
      <c r="D17" s="83"/>
      <c r="E17" s="18"/>
      <c r="F17" s="18"/>
      <c r="G17" s="18"/>
    </row>
    <row r="18" spans="1:7" x14ac:dyDescent="0.25">
      <c r="A18" s="41" t="s">
        <v>52</v>
      </c>
      <c r="B18" s="83"/>
      <c r="C18" s="83"/>
      <c r="D18" s="83"/>
      <c r="E18" s="18"/>
      <c r="F18" s="18"/>
      <c r="G18" s="18"/>
    </row>
    <row r="19" spans="1:7" x14ac:dyDescent="0.25">
      <c r="A19" s="17" t="s">
        <v>77</v>
      </c>
      <c r="B19" s="79">
        <v>406.56140971999997</v>
      </c>
      <c r="C19" s="79">
        <v>11957.206405000001</v>
      </c>
      <c r="D19" s="79">
        <v>1085.0037785</v>
      </c>
      <c r="E19" s="79">
        <v>400.77911888</v>
      </c>
      <c r="F19" s="79">
        <v>12626.369159</v>
      </c>
      <c r="G19" s="79">
        <v>1373.4236979</v>
      </c>
    </row>
    <row r="20" spans="1:7" x14ac:dyDescent="0.25">
      <c r="A20" s="17" t="s">
        <v>88</v>
      </c>
      <c r="B20" s="79">
        <v>133.69209795</v>
      </c>
      <c r="C20" s="79">
        <v>2384.9987848999999</v>
      </c>
      <c r="D20" s="79">
        <v>201.82777199</v>
      </c>
      <c r="E20" s="79">
        <v>127.83415134000001</v>
      </c>
      <c r="F20" s="79">
        <v>2606.6871731000001</v>
      </c>
      <c r="G20" s="79">
        <v>204.20679182000001</v>
      </c>
    </row>
    <row r="21" spans="1:7" x14ac:dyDescent="0.25">
      <c r="A21" s="17"/>
      <c r="B21" s="83"/>
      <c r="C21" s="83"/>
      <c r="D21" s="83"/>
      <c r="E21" s="18"/>
      <c r="F21" s="18"/>
      <c r="G21" s="18"/>
    </row>
    <row r="22" spans="1:7" x14ac:dyDescent="0.25">
      <c r="A22" s="41" t="s">
        <v>51</v>
      </c>
      <c r="B22" s="83"/>
      <c r="C22" s="83"/>
      <c r="D22" s="83"/>
      <c r="E22" s="18"/>
      <c r="F22" s="18"/>
      <c r="G22" s="18"/>
    </row>
    <row r="23" spans="1:7" x14ac:dyDescent="0.25">
      <c r="A23" s="17" t="s">
        <v>89</v>
      </c>
      <c r="B23" s="79">
        <v>767.25964779000003</v>
      </c>
      <c r="C23" s="79">
        <v>25079.232188000002</v>
      </c>
      <c r="D23" s="79">
        <v>2030.8671373</v>
      </c>
      <c r="E23" s="79">
        <v>890.65865288999998</v>
      </c>
      <c r="F23" s="79">
        <v>30366.441976999999</v>
      </c>
      <c r="G23" s="79">
        <v>2705.8730089000001</v>
      </c>
    </row>
    <row r="24" spans="1:7" x14ac:dyDescent="0.25">
      <c r="A24" s="17" t="s">
        <v>90</v>
      </c>
      <c r="B24" s="79">
        <v>205.25481532000001</v>
      </c>
      <c r="C24" s="79">
        <v>6055.7811525999996</v>
      </c>
      <c r="D24" s="79">
        <v>379.14614638</v>
      </c>
      <c r="E24" s="79">
        <v>230.94486950999999</v>
      </c>
      <c r="F24" s="79">
        <v>5452.5103922999997</v>
      </c>
      <c r="G24" s="79">
        <v>342.59963311000001</v>
      </c>
    </row>
    <row r="25" spans="1:7" x14ac:dyDescent="0.25">
      <c r="A25" s="17"/>
      <c r="B25" s="83"/>
      <c r="C25" s="83"/>
      <c r="D25" s="83"/>
      <c r="E25" s="18"/>
      <c r="F25" s="18"/>
      <c r="G25" s="18"/>
    </row>
    <row r="26" spans="1:7" x14ac:dyDescent="0.25">
      <c r="A26" s="41" t="s">
        <v>50</v>
      </c>
      <c r="B26" s="83"/>
      <c r="C26" s="83"/>
      <c r="D26" s="83"/>
      <c r="E26" s="18"/>
      <c r="F26" s="18"/>
      <c r="G26" s="18"/>
    </row>
    <row r="27" spans="1:7" x14ac:dyDescent="0.25">
      <c r="A27" s="17" t="s">
        <v>91</v>
      </c>
      <c r="B27" s="79">
        <v>208.37492383</v>
      </c>
      <c r="C27" s="79">
        <v>2255.3642700999999</v>
      </c>
      <c r="D27" s="79">
        <v>310.42747330999998</v>
      </c>
      <c r="E27" s="79">
        <v>220.66075218</v>
      </c>
      <c r="F27" s="79">
        <v>2542.8043023999999</v>
      </c>
      <c r="G27" s="79">
        <v>415.80175076</v>
      </c>
    </row>
    <row r="28" spans="1:7" x14ac:dyDescent="0.25">
      <c r="A28" s="17" t="s">
        <v>92</v>
      </c>
      <c r="B28" s="79">
        <v>121.64951077000001</v>
      </c>
      <c r="C28" s="79">
        <v>2628.9306618000001</v>
      </c>
      <c r="D28" s="79">
        <v>217.7933639</v>
      </c>
      <c r="E28" s="79">
        <v>125.45337949</v>
      </c>
      <c r="F28" s="79">
        <v>1885.4074404999999</v>
      </c>
      <c r="G28" s="79">
        <v>158.60002749</v>
      </c>
    </row>
    <row r="29" spans="1:7" x14ac:dyDescent="0.25">
      <c r="A29" s="17"/>
      <c r="B29" s="83"/>
      <c r="C29" s="83"/>
      <c r="D29" s="83"/>
      <c r="E29" s="18"/>
      <c r="F29" s="18"/>
      <c r="G29" s="18"/>
    </row>
    <row r="30" spans="1:7" x14ac:dyDescent="0.25">
      <c r="A30" s="41" t="s">
        <v>49</v>
      </c>
      <c r="B30" s="83"/>
      <c r="C30" s="83"/>
      <c r="D30" s="83"/>
      <c r="E30" s="18"/>
      <c r="F30" s="18"/>
      <c r="G30" s="18"/>
    </row>
    <row r="31" spans="1:7" x14ac:dyDescent="0.25">
      <c r="A31" s="17" t="s">
        <v>73</v>
      </c>
      <c r="B31" s="79">
        <v>112.00095593</v>
      </c>
      <c r="C31" s="79">
        <v>3400.1064784</v>
      </c>
      <c r="D31" s="79">
        <v>218.80085521000001</v>
      </c>
      <c r="E31" s="79">
        <v>125.5789566</v>
      </c>
      <c r="F31" s="79">
        <v>3032.8926001</v>
      </c>
      <c r="G31" s="79">
        <v>195.10728542999999</v>
      </c>
    </row>
    <row r="32" spans="1:7" x14ac:dyDescent="0.25">
      <c r="A32" s="17" t="s">
        <v>93</v>
      </c>
      <c r="B32" s="79">
        <v>126.33806695</v>
      </c>
      <c r="C32" s="79">
        <v>1334.6336223000001</v>
      </c>
      <c r="D32" s="79">
        <v>241.33209371999999</v>
      </c>
      <c r="E32" s="79">
        <v>137.33785348000001</v>
      </c>
      <c r="F32" s="79">
        <v>1065.8528176</v>
      </c>
      <c r="G32" s="79">
        <v>237.71390201</v>
      </c>
    </row>
    <row r="33" spans="1:10" x14ac:dyDescent="0.25">
      <c r="A33" s="17"/>
      <c r="B33" s="83"/>
      <c r="C33" s="83"/>
      <c r="D33" s="83"/>
      <c r="E33" s="18"/>
      <c r="F33" s="18"/>
      <c r="G33" s="18"/>
    </row>
    <row r="34" spans="1:10" x14ac:dyDescent="0.25">
      <c r="A34" s="41" t="s">
        <v>47</v>
      </c>
      <c r="B34" s="83"/>
      <c r="C34" s="83"/>
      <c r="D34" s="83"/>
      <c r="E34" s="18"/>
      <c r="F34" s="18"/>
      <c r="G34" s="18"/>
    </row>
    <row r="35" spans="1:10" x14ac:dyDescent="0.25">
      <c r="A35" s="38" t="s">
        <v>75</v>
      </c>
      <c r="B35" s="38">
        <v>183.74038863999999</v>
      </c>
      <c r="C35" s="38">
        <v>4758.0058496000001</v>
      </c>
      <c r="D35" s="38">
        <v>551.56851921999998</v>
      </c>
      <c r="E35" s="38">
        <v>217.16035255</v>
      </c>
      <c r="F35" s="38">
        <v>5764.5493501000001</v>
      </c>
      <c r="G35" s="38">
        <v>589.04379902000005</v>
      </c>
    </row>
    <row r="36" spans="1:10" x14ac:dyDescent="0.25">
      <c r="A36" s="17"/>
      <c r="B36" s="18"/>
      <c r="C36" s="18"/>
      <c r="D36" s="18"/>
      <c r="E36" s="18"/>
      <c r="F36" s="18"/>
      <c r="G36" s="18"/>
    </row>
    <row r="37" spans="1:10" s="26" customFormat="1" ht="10" x14ac:dyDescent="0.2">
      <c r="A37" s="36" t="s">
        <v>94</v>
      </c>
      <c r="B37" s="35"/>
      <c r="C37" s="35"/>
      <c r="D37" s="35"/>
      <c r="E37" s="35"/>
      <c r="F37" s="35"/>
      <c r="G37" s="35"/>
    </row>
    <row r="39" spans="1:10" x14ac:dyDescent="0.25">
      <c r="A39" s="87" t="s">
        <v>40</v>
      </c>
      <c r="B39" s="87"/>
      <c r="C39" s="87"/>
      <c r="D39" s="87"/>
      <c r="E39" s="87"/>
      <c r="F39" s="87"/>
      <c r="G39" s="87"/>
      <c r="H39" s="87"/>
      <c r="I39" s="87"/>
      <c r="J39" s="87"/>
    </row>
    <row r="41" spans="1:10" ht="14.5" x14ac:dyDescent="0.35">
      <c r="A41" s="49" t="s">
        <v>191</v>
      </c>
    </row>
  </sheetData>
  <mergeCells count="5">
    <mergeCell ref="A2:G2"/>
    <mergeCell ref="A3:G3"/>
    <mergeCell ref="B4:D4"/>
    <mergeCell ref="E4:G4"/>
    <mergeCell ref="A39:J39"/>
  </mergeCells>
  <hyperlinks>
    <hyperlink ref="A41" location="Content!A1" display="Content" xr:uid="{BD991E3C-A7C9-41C9-BDC9-6476088BCA9C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97A8-4980-4965-B128-547842EC27E5}">
  <sheetPr codeName="Sheet16"/>
  <dimension ref="A1:J34"/>
  <sheetViews>
    <sheetView showGridLines="0" workbookViewId="0"/>
  </sheetViews>
  <sheetFormatPr defaultRowHeight="14.5" x14ac:dyDescent="0.35"/>
  <cols>
    <col min="1" max="1" width="4.7265625" customWidth="1"/>
    <col min="2" max="2" width="28.26953125" customWidth="1"/>
    <col min="3" max="3" width="10.54296875" customWidth="1"/>
    <col min="4" max="4" width="13.453125" customWidth="1"/>
    <col min="5" max="5" width="16.453125" customWidth="1"/>
    <col min="6" max="6" width="11.453125" customWidth="1"/>
    <col min="7" max="7" width="13.7265625" customWidth="1"/>
    <col min="8" max="8" width="15.7265625" customWidth="1"/>
  </cols>
  <sheetData>
    <row r="1" spans="1:8" s="9" customFormat="1" ht="13.5" x14ac:dyDescent="0.25">
      <c r="B1" s="7"/>
      <c r="C1" s="7"/>
      <c r="D1" s="7"/>
      <c r="E1" s="8"/>
    </row>
    <row r="2" spans="1:8" s="9" customFormat="1" ht="15" customHeight="1" x14ac:dyDescent="0.25">
      <c r="A2" s="84" t="s">
        <v>200</v>
      </c>
      <c r="B2" s="84"/>
      <c r="C2" s="84"/>
      <c r="D2" s="84"/>
      <c r="E2" s="84"/>
      <c r="F2" s="84"/>
      <c r="G2" s="84"/>
      <c r="H2" s="84"/>
    </row>
    <row r="3" spans="1:8" s="9" customFormat="1" ht="15" customHeight="1" x14ac:dyDescent="0.25">
      <c r="A3" s="84" t="s">
        <v>229</v>
      </c>
      <c r="B3" s="89"/>
      <c r="C3" s="89"/>
      <c r="D3" s="89"/>
      <c r="E3" s="89"/>
    </row>
    <row r="4" spans="1:8" s="9" customFormat="1" ht="15" customHeight="1" x14ac:dyDescent="0.25">
      <c r="A4" s="94"/>
      <c r="B4" s="94"/>
      <c r="C4" s="92" t="s">
        <v>231</v>
      </c>
      <c r="D4" s="92"/>
      <c r="E4" s="92"/>
      <c r="F4" s="92" t="s">
        <v>226</v>
      </c>
      <c r="G4" s="92"/>
      <c r="H4" s="92"/>
    </row>
    <row r="5" spans="1:8" s="9" customFormat="1" ht="40" customHeight="1" x14ac:dyDescent="0.25">
      <c r="A5" s="93" t="s">
        <v>82</v>
      </c>
      <c r="B5" s="93"/>
      <c r="C5" s="70" t="s">
        <v>7</v>
      </c>
      <c r="D5" s="70" t="s">
        <v>9</v>
      </c>
      <c r="E5" s="70" t="s">
        <v>199</v>
      </c>
      <c r="F5" s="70" t="s">
        <v>7</v>
      </c>
      <c r="G5" s="70" t="s">
        <v>9</v>
      </c>
      <c r="H5" s="70" t="s">
        <v>199</v>
      </c>
    </row>
    <row r="6" spans="1:8" s="9" customFormat="1" ht="13.5" x14ac:dyDescent="0.25">
      <c r="A6" s="45">
        <v>1</v>
      </c>
      <c r="B6" s="17" t="s">
        <v>81</v>
      </c>
      <c r="C6" s="20">
        <v>3446.1950327999998</v>
      </c>
      <c r="D6" s="20">
        <v>81976.703500000003</v>
      </c>
      <c r="E6" s="20">
        <v>10918.790188999999</v>
      </c>
      <c r="F6" s="20">
        <v>3606.1054014000001</v>
      </c>
      <c r="G6" s="20">
        <v>84567.443757999994</v>
      </c>
      <c r="H6" s="20">
        <v>12036.149567</v>
      </c>
    </row>
    <row r="7" spans="1:8" s="9" customFormat="1" ht="13.5" x14ac:dyDescent="0.25">
      <c r="A7" s="45">
        <v>2</v>
      </c>
      <c r="B7" s="17" t="s">
        <v>80</v>
      </c>
      <c r="C7" s="20">
        <v>2336.5187863000001</v>
      </c>
      <c r="D7" s="20">
        <v>58286.802990999997</v>
      </c>
      <c r="E7" s="20">
        <v>7573.4829984999997</v>
      </c>
      <c r="F7" s="20">
        <v>2613.9687066000001</v>
      </c>
      <c r="G7" s="20">
        <v>70513.861432999998</v>
      </c>
      <c r="H7" s="20">
        <v>8552.1849946000002</v>
      </c>
    </row>
    <row r="8" spans="1:8" s="9" customFormat="1" ht="13.5" x14ac:dyDescent="0.25">
      <c r="A8" s="45">
        <v>3</v>
      </c>
      <c r="B8" s="17" t="s">
        <v>113</v>
      </c>
      <c r="C8" s="20">
        <v>767.25964779000003</v>
      </c>
      <c r="D8" s="20">
        <v>25079.232188000002</v>
      </c>
      <c r="E8" s="20">
        <v>2030.8671373</v>
      </c>
      <c r="F8" s="20">
        <v>890.65865288999998</v>
      </c>
      <c r="G8" s="20">
        <v>30366.441976999999</v>
      </c>
      <c r="H8" s="20">
        <v>2705.8730089000001</v>
      </c>
    </row>
    <row r="9" spans="1:8" s="9" customFormat="1" ht="13.5" x14ac:dyDescent="0.25">
      <c r="A9" s="45">
        <v>4</v>
      </c>
      <c r="B9" s="17" t="s">
        <v>79</v>
      </c>
      <c r="C9" s="20">
        <v>1245.2168277999999</v>
      </c>
      <c r="D9" s="20">
        <v>27068.184084</v>
      </c>
      <c r="E9" s="20">
        <v>3170.3115910000001</v>
      </c>
      <c r="F9" s="20">
        <v>1279.6687609000001</v>
      </c>
      <c r="G9" s="20">
        <v>26155.175377</v>
      </c>
      <c r="H9" s="20">
        <v>2970.764682</v>
      </c>
    </row>
    <row r="10" spans="1:8" s="9" customFormat="1" ht="13.5" x14ac:dyDescent="0.25">
      <c r="A10" s="45">
        <v>5</v>
      </c>
      <c r="B10" s="17" t="s">
        <v>77</v>
      </c>
      <c r="C10" s="20">
        <v>406.56140971999997</v>
      </c>
      <c r="D10" s="20">
        <v>11957.206405000001</v>
      </c>
      <c r="E10" s="20">
        <v>1085.0037785</v>
      </c>
      <c r="F10" s="20">
        <v>400.77911888</v>
      </c>
      <c r="G10" s="20">
        <v>12626.369159</v>
      </c>
      <c r="H10" s="20">
        <v>1373.4236979</v>
      </c>
    </row>
    <row r="11" spans="1:8" s="9" customFormat="1" ht="13.5" x14ac:dyDescent="0.25">
      <c r="A11" s="45">
        <v>6</v>
      </c>
      <c r="B11" s="17" t="s">
        <v>78</v>
      </c>
      <c r="C11" s="20">
        <v>647.04229733</v>
      </c>
      <c r="D11" s="20">
        <v>8067.0296232000001</v>
      </c>
      <c r="E11" s="20">
        <v>1161.2194047999999</v>
      </c>
      <c r="F11" s="20">
        <v>636.34093393000001</v>
      </c>
      <c r="G11" s="20">
        <v>9223.5314087000006</v>
      </c>
      <c r="H11" s="20">
        <v>1299.4201012999999</v>
      </c>
    </row>
    <row r="12" spans="1:8" s="9" customFormat="1" ht="13.5" x14ac:dyDescent="0.25">
      <c r="A12" s="45">
        <v>7</v>
      </c>
      <c r="B12" s="17" t="s">
        <v>75</v>
      </c>
      <c r="C12" s="20">
        <v>183.74038863999999</v>
      </c>
      <c r="D12" s="20">
        <v>4758.0058496000001</v>
      </c>
      <c r="E12" s="20">
        <v>551.56851921999998</v>
      </c>
      <c r="F12" s="20">
        <v>217.16035255</v>
      </c>
      <c r="G12" s="20">
        <v>5764.5493501000001</v>
      </c>
      <c r="H12" s="20">
        <v>589.04379902000005</v>
      </c>
    </row>
    <row r="13" spans="1:8" s="9" customFormat="1" ht="14.5" customHeight="1" x14ac:dyDescent="0.25">
      <c r="A13" s="45">
        <v>8</v>
      </c>
      <c r="B13" s="17" t="s">
        <v>76</v>
      </c>
      <c r="C13" s="20">
        <v>497.39038563999998</v>
      </c>
      <c r="D13" s="20">
        <v>5324.2762038999999</v>
      </c>
      <c r="E13" s="20">
        <v>969.22613002000003</v>
      </c>
      <c r="F13" s="20">
        <v>568.00910550000003</v>
      </c>
      <c r="G13" s="20">
        <v>5065.0963463999997</v>
      </c>
      <c r="H13" s="20">
        <v>1026.1598065000001</v>
      </c>
    </row>
    <row r="14" spans="1:8" x14ac:dyDescent="0.35">
      <c r="A14" s="45">
        <v>9</v>
      </c>
      <c r="B14" s="17" t="s">
        <v>74</v>
      </c>
      <c r="C14" s="20">
        <v>275.63675997000001</v>
      </c>
      <c r="D14" s="20">
        <v>4049.8031345999998</v>
      </c>
      <c r="E14" s="20">
        <v>267.05678019999999</v>
      </c>
      <c r="F14" s="20">
        <v>306.76021551999997</v>
      </c>
      <c r="G14" s="20">
        <v>4543.1322173999997</v>
      </c>
      <c r="H14" s="20">
        <v>318.04364505000001</v>
      </c>
    </row>
    <row r="15" spans="1:8" x14ac:dyDescent="0.35">
      <c r="A15" s="45">
        <v>10</v>
      </c>
      <c r="B15" s="17" t="s">
        <v>72</v>
      </c>
      <c r="C15" s="20">
        <v>301.86020044000003</v>
      </c>
      <c r="D15" s="20">
        <v>4309.6276336999999</v>
      </c>
      <c r="E15" s="20">
        <v>363.60262215</v>
      </c>
      <c r="F15" s="20">
        <v>325.21947348999998</v>
      </c>
      <c r="G15" s="20">
        <v>3552.1274494999998</v>
      </c>
      <c r="H15" s="20">
        <v>370.52360347000001</v>
      </c>
    </row>
    <row r="16" spans="1:8" x14ac:dyDescent="0.35">
      <c r="A16" s="45">
        <v>11</v>
      </c>
      <c r="B16" s="17" t="s">
        <v>71</v>
      </c>
      <c r="C16" s="20">
        <v>152.32101850999999</v>
      </c>
      <c r="D16" s="20">
        <v>3105.9196867999999</v>
      </c>
      <c r="E16" s="20">
        <v>232.88559487000001</v>
      </c>
      <c r="F16" s="20">
        <v>167.00562378000001</v>
      </c>
      <c r="G16" s="20">
        <v>3066.2637246999998</v>
      </c>
      <c r="H16" s="20">
        <v>219.30024582999999</v>
      </c>
    </row>
    <row r="17" spans="1:10" x14ac:dyDescent="0.35">
      <c r="A17" s="45">
        <v>12</v>
      </c>
      <c r="B17" s="17" t="s">
        <v>73</v>
      </c>
      <c r="C17" s="20">
        <v>112.00095593</v>
      </c>
      <c r="D17" s="20">
        <v>3400.1064784</v>
      </c>
      <c r="E17" s="20">
        <v>218.80085521000001</v>
      </c>
      <c r="F17" s="20">
        <v>125.5789566</v>
      </c>
      <c r="G17" s="20">
        <v>3032.8926001</v>
      </c>
      <c r="H17" s="20">
        <v>195.10728542999999</v>
      </c>
    </row>
    <row r="18" spans="1:10" x14ac:dyDescent="0.35">
      <c r="A18" s="45">
        <v>13</v>
      </c>
      <c r="B18" s="17" t="s">
        <v>69</v>
      </c>
      <c r="C18" s="20">
        <v>208.37492383</v>
      </c>
      <c r="D18" s="20">
        <v>2255.3642700999999</v>
      </c>
      <c r="E18" s="20">
        <v>310.42747330999998</v>
      </c>
      <c r="F18" s="20">
        <v>220.66075218</v>
      </c>
      <c r="G18" s="20">
        <v>2542.8043023999999</v>
      </c>
      <c r="H18" s="20">
        <v>415.80175076</v>
      </c>
    </row>
    <row r="19" spans="1:10" x14ac:dyDescent="0.35">
      <c r="A19" s="45">
        <v>14</v>
      </c>
      <c r="B19" s="17" t="s">
        <v>114</v>
      </c>
      <c r="C19" s="20">
        <v>52.080734153999998</v>
      </c>
      <c r="D19" s="20">
        <v>2244.4919098</v>
      </c>
      <c r="E19" s="20">
        <v>107.85311237000001</v>
      </c>
      <c r="F19" s="20">
        <v>43.775792408000001</v>
      </c>
      <c r="G19" s="20">
        <v>2262.3324225000001</v>
      </c>
      <c r="H19" s="20">
        <v>145.63981443</v>
      </c>
    </row>
    <row r="20" spans="1:10" x14ac:dyDescent="0.35">
      <c r="A20" s="45">
        <v>15</v>
      </c>
      <c r="B20" s="17" t="s">
        <v>70</v>
      </c>
      <c r="C20" s="20">
        <v>128.21974982</v>
      </c>
      <c r="D20" s="20">
        <v>2700.4852123000001</v>
      </c>
      <c r="E20" s="20">
        <v>189.28368524000001</v>
      </c>
      <c r="F20" s="20">
        <v>134.79541499000001</v>
      </c>
      <c r="G20" s="20">
        <v>2248.4925337999998</v>
      </c>
      <c r="H20" s="20">
        <v>137.17574324</v>
      </c>
    </row>
    <row r="21" spans="1:10" x14ac:dyDescent="0.35">
      <c r="A21" s="45">
        <v>16</v>
      </c>
      <c r="B21" s="17" t="s">
        <v>68</v>
      </c>
      <c r="C21" s="20">
        <v>145.85340826000001</v>
      </c>
      <c r="D21" s="20">
        <v>3097.8765792999998</v>
      </c>
      <c r="E21" s="20">
        <v>291.61228975</v>
      </c>
      <c r="F21" s="20">
        <v>153.10524803000001</v>
      </c>
      <c r="G21" s="20">
        <v>2183.5429519999998</v>
      </c>
      <c r="H21" s="20">
        <v>164.6635015</v>
      </c>
    </row>
    <row r="22" spans="1:10" x14ac:dyDescent="0.35">
      <c r="A22" s="45">
        <v>17</v>
      </c>
      <c r="B22" s="17" t="s">
        <v>219</v>
      </c>
      <c r="C22" s="20">
        <v>55.421563380999999</v>
      </c>
      <c r="D22" s="20">
        <v>1295.88149</v>
      </c>
      <c r="E22" s="20">
        <v>74.013322923000004</v>
      </c>
      <c r="F22" s="20">
        <v>80.931680052999994</v>
      </c>
      <c r="G22" s="20">
        <v>1757.5580497000001</v>
      </c>
      <c r="H22" s="20">
        <v>157.71994787</v>
      </c>
    </row>
    <row r="23" spans="1:10" x14ac:dyDescent="0.35">
      <c r="A23" s="45">
        <v>18</v>
      </c>
      <c r="B23" s="17" t="s">
        <v>215</v>
      </c>
      <c r="C23" s="20">
        <v>26.029451900000002</v>
      </c>
      <c r="D23" s="20">
        <v>1295.7628276999999</v>
      </c>
      <c r="E23" s="20">
        <v>41.325993183000001</v>
      </c>
      <c r="F23" s="20">
        <v>26.664454547999998</v>
      </c>
      <c r="G23" s="20">
        <v>1630.5767758</v>
      </c>
      <c r="H23" s="20">
        <v>86.848656697999999</v>
      </c>
    </row>
    <row r="24" spans="1:10" x14ac:dyDescent="0.35">
      <c r="A24" s="45">
        <v>19</v>
      </c>
      <c r="B24" s="17" t="s">
        <v>235</v>
      </c>
      <c r="C24" s="20">
        <v>40.548121934999998</v>
      </c>
      <c r="D24" s="20">
        <v>1129.2166912</v>
      </c>
      <c r="E24" s="20">
        <v>76.335106123000003</v>
      </c>
      <c r="F24" s="20">
        <v>35.609849206</v>
      </c>
      <c r="G24" s="20">
        <v>1570.2124358999999</v>
      </c>
      <c r="H24" s="20">
        <v>83.305513593000001</v>
      </c>
    </row>
    <row r="25" spans="1:10" x14ac:dyDescent="0.35">
      <c r="A25" s="45">
        <v>20</v>
      </c>
      <c r="B25" s="17" t="s">
        <v>115</v>
      </c>
      <c r="C25" s="20">
        <v>32.415237855999997</v>
      </c>
      <c r="D25" s="20">
        <v>1375.3510017999999</v>
      </c>
      <c r="E25" s="20">
        <v>51.562753731000001</v>
      </c>
      <c r="F25" s="20">
        <v>46.858105655000003</v>
      </c>
      <c r="G25" s="20">
        <v>1455.9538974</v>
      </c>
      <c r="H25" s="20">
        <v>57.771694101999998</v>
      </c>
    </row>
    <row r="26" spans="1:10" x14ac:dyDescent="0.35">
      <c r="A26" s="45"/>
      <c r="B26" s="17" t="s">
        <v>67</v>
      </c>
      <c r="C26" s="20">
        <v>2144.9838675999999</v>
      </c>
      <c r="D26" s="20">
        <v>25391.954818999999</v>
      </c>
      <c r="E26" s="20">
        <v>2028.1008353</v>
      </c>
      <c r="F26" s="20">
        <v>2284.2594585000002</v>
      </c>
      <c r="G26" s="20">
        <v>26971.95664</v>
      </c>
      <c r="H26" s="20">
        <v>2103.8510268999999</v>
      </c>
    </row>
    <row r="27" spans="1:10" x14ac:dyDescent="0.35">
      <c r="A27" s="40"/>
      <c r="B27" s="37" t="s">
        <v>216</v>
      </c>
      <c r="C27" s="23">
        <v>7352.9853872000003</v>
      </c>
      <c r="D27" s="23">
        <v>278169.28258</v>
      </c>
      <c r="E27" s="23">
        <v>31713.330172000002</v>
      </c>
      <c r="F27" s="23">
        <v>7764.5017172999997</v>
      </c>
      <c r="G27" s="23">
        <v>301100.47895999998</v>
      </c>
      <c r="H27" s="23">
        <v>35007.722799000003</v>
      </c>
    </row>
    <row r="28" spans="1:10" x14ac:dyDescent="0.35">
      <c r="B28" s="68"/>
      <c r="C28" s="71"/>
      <c r="D28" s="71"/>
      <c r="E28" s="71"/>
      <c r="F28" s="71"/>
      <c r="G28" s="71"/>
      <c r="H28" s="71"/>
    </row>
    <row r="29" spans="1:10" s="39" customFormat="1" ht="14.5" customHeight="1" x14ac:dyDescent="0.25">
      <c r="A29" s="36" t="s">
        <v>96</v>
      </c>
      <c r="B29" s="27"/>
      <c r="C29" s="27"/>
      <c r="D29" s="27"/>
      <c r="E29" s="27"/>
      <c r="F29" s="27"/>
      <c r="G29" s="27"/>
      <c r="H29" s="27"/>
    </row>
    <row r="30" spans="1:10" s="39" customFormat="1" ht="14.5" customHeight="1" x14ac:dyDescent="0.25">
      <c r="A30" s="36" t="s">
        <v>211</v>
      </c>
      <c r="B30" s="27"/>
      <c r="C30" s="27"/>
      <c r="D30" s="27"/>
      <c r="E30" s="27"/>
      <c r="F30" s="27"/>
      <c r="G30" s="27"/>
      <c r="H30" s="27"/>
    </row>
    <row r="32" spans="1:10" x14ac:dyDescent="0.35">
      <c r="A32" s="87" t="s">
        <v>40</v>
      </c>
      <c r="B32" s="87"/>
      <c r="C32" s="87"/>
      <c r="D32" s="87"/>
      <c r="E32" s="87"/>
      <c r="F32" s="87"/>
      <c r="G32" s="87"/>
      <c r="H32" s="87"/>
      <c r="I32" s="87"/>
      <c r="J32" s="87"/>
    </row>
    <row r="34" spans="1:1" x14ac:dyDescent="0.35">
      <c r="A34" s="49" t="s">
        <v>191</v>
      </c>
    </row>
  </sheetData>
  <mergeCells count="7">
    <mergeCell ref="A32:J32"/>
    <mergeCell ref="A2:H2"/>
    <mergeCell ref="A5:B5"/>
    <mergeCell ref="A3:E3"/>
    <mergeCell ref="C4:E4"/>
    <mergeCell ref="F4:H4"/>
    <mergeCell ref="A4:B4"/>
  </mergeCells>
  <hyperlinks>
    <hyperlink ref="A34" location="Content!A1" display="Content" xr:uid="{D143EDD3-3A46-4657-AFAA-C311F2F45949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4233-C488-426E-93C4-2D1F074ACD5F}">
  <sheetPr>
    <pageSetUpPr autoPageBreaks="0"/>
  </sheetPr>
  <dimension ref="A2:J21"/>
  <sheetViews>
    <sheetView showGridLines="0" workbookViewId="0"/>
  </sheetViews>
  <sheetFormatPr defaultColWidth="9.1796875" defaultRowHeight="13.5" x14ac:dyDescent="0.25"/>
  <cols>
    <col min="1" max="1" width="28.81640625" style="9" customWidth="1"/>
    <col min="2" max="2" width="13.26953125" style="7" customWidth="1"/>
    <col min="3" max="3" width="12" style="7" customWidth="1"/>
    <col min="4" max="4" width="11.1796875" style="7" customWidth="1"/>
    <col min="5" max="5" width="10.453125" style="9" customWidth="1"/>
    <col min="6" max="6" width="10.81640625" style="9" customWidth="1"/>
    <col min="7" max="7" width="9.453125" style="9" customWidth="1"/>
    <col min="8" max="8" width="12.81640625" style="9" customWidth="1"/>
    <col min="9" max="16384" width="9.1796875" style="9"/>
  </cols>
  <sheetData>
    <row r="2" spans="1:7" ht="15" customHeight="1" x14ac:dyDescent="0.25">
      <c r="A2" s="33" t="s">
        <v>213</v>
      </c>
      <c r="B2" s="32"/>
      <c r="C2" s="32"/>
      <c r="D2" s="32"/>
    </row>
    <row r="3" spans="1:7" ht="15" customHeight="1" x14ac:dyDescent="0.25">
      <c r="A3" s="84" t="s">
        <v>226</v>
      </c>
      <c r="B3" s="89"/>
      <c r="C3" s="89"/>
      <c r="D3" s="89"/>
    </row>
    <row r="4" spans="1:7" ht="40" customHeight="1" x14ac:dyDescent="0.25">
      <c r="A4" s="46" t="s">
        <v>212</v>
      </c>
      <c r="B4" s="34" t="s">
        <v>46</v>
      </c>
      <c r="C4" s="34" t="s">
        <v>45</v>
      </c>
      <c r="D4" s="34" t="s">
        <v>44</v>
      </c>
      <c r="E4" s="34" t="s">
        <v>42</v>
      </c>
      <c r="F4" s="34" t="s">
        <v>205</v>
      </c>
      <c r="G4" s="34" t="s">
        <v>39</v>
      </c>
    </row>
    <row r="5" spans="1:7" x14ac:dyDescent="0.25">
      <c r="A5" s="19" t="s">
        <v>107</v>
      </c>
      <c r="B5" s="18">
        <v>5085.9304260999997</v>
      </c>
      <c r="C5" s="18">
        <v>4465.6921871000004</v>
      </c>
      <c r="D5" s="18">
        <v>1460.7191264999999</v>
      </c>
      <c r="E5" s="18">
        <v>896.23580961000005</v>
      </c>
      <c r="F5" s="18">
        <v>979.57601089000002</v>
      </c>
      <c r="G5" s="18">
        <v>12888.153560000001</v>
      </c>
    </row>
    <row r="6" spans="1:7" x14ac:dyDescent="0.25">
      <c r="A6" s="19" t="s">
        <v>108</v>
      </c>
      <c r="B6" s="18">
        <v>3109.3079246000002</v>
      </c>
      <c r="C6" s="18">
        <v>300.80470996999998</v>
      </c>
      <c r="D6" s="18">
        <v>279.47150041999998</v>
      </c>
      <c r="E6" s="18">
        <v>151.90861436</v>
      </c>
      <c r="F6" s="18">
        <v>95.781039774000007</v>
      </c>
      <c r="G6" s="18">
        <v>3937.2737891000002</v>
      </c>
    </row>
    <row r="7" spans="1:7" x14ac:dyDescent="0.25">
      <c r="A7" s="19" t="s">
        <v>109</v>
      </c>
      <c r="B7" s="18">
        <v>1094.9770352</v>
      </c>
      <c r="C7" s="18">
        <v>458.61964268000003</v>
      </c>
      <c r="D7" s="18">
        <v>177.70396296999999</v>
      </c>
      <c r="E7" s="18">
        <v>400.43931314999998</v>
      </c>
      <c r="F7" s="18">
        <v>308.61204240000001</v>
      </c>
      <c r="G7" s="18">
        <v>2440.3519964000002</v>
      </c>
    </row>
    <row r="8" spans="1:7" x14ac:dyDescent="0.25">
      <c r="A8" s="19" t="s">
        <v>110</v>
      </c>
      <c r="B8" s="18">
        <v>6208.8941940000004</v>
      </c>
      <c r="C8" s="18">
        <v>2642.6565098999999</v>
      </c>
      <c r="D8" s="18">
        <v>1125.553269</v>
      </c>
      <c r="E8" s="18">
        <v>4572.0040188000003</v>
      </c>
      <c r="F8" s="18">
        <v>2678.0187246999999</v>
      </c>
      <c r="G8" s="18">
        <v>17227.126715999999</v>
      </c>
    </row>
    <row r="9" spans="1:7" x14ac:dyDescent="0.25">
      <c r="A9" s="19" t="s">
        <v>201</v>
      </c>
      <c r="B9" s="18">
        <v>1518.6725011999999</v>
      </c>
      <c r="C9" s="18">
        <v>1169.3142834</v>
      </c>
      <c r="D9" s="18">
        <v>189.40335680999999</v>
      </c>
      <c r="E9" s="18">
        <v>707.70498686999997</v>
      </c>
      <c r="F9" s="18">
        <v>360.36608975000001</v>
      </c>
      <c r="G9" s="18">
        <v>3945.4612181000002</v>
      </c>
    </row>
    <row r="10" spans="1:7" x14ac:dyDescent="0.25">
      <c r="A10" s="19" t="s">
        <v>84</v>
      </c>
      <c r="B10" s="18">
        <v>360.83694882999998</v>
      </c>
      <c r="C10" s="18">
        <v>167.82819168</v>
      </c>
      <c r="D10" s="18">
        <v>23.613657422999999</v>
      </c>
      <c r="E10" s="18">
        <v>123.35504146</v>
      </c>
      <c r="F10" s="18">
        <v>80.867241616000001</v>
      </c>
      <c r="G10" s="18">
        <v>756.50108101000001</v>
      </c>
    </row>
    <row r="11" spans="1:7" ht="14.5" customHeight="1" x14ac:dyDescent="0.25">
      <c r="A11" s="19" t="s">
        <v>42</v>
      </c>
      <c r="B11" s="18">
        <v>278.3216999</v>
      </c>
      <c r="C11" s="18">
        <v>343.77486864999997</v>
      </c>
      <c r="D11" s="18">
        <v>18.445613065</v>
      </c>
      <c r="E11" s="18">
        <v>6560.0645852999996</v>
      </c>
      <c r="F11" s="18">
        <v>140.10154431000001</v>
      </c>
      <c r="G11" s="18">
        <v>7340.7083112</v>
      </c>
    </row>
    <row r="12" spans="1:7" x14ac:dyDescent="0.25">
      <c r="A12" s="19" t="s">
        <v>111</v>
      </c>
      <c r="B12" s="18">
        <v>577.57087790000003</v>
      </c>
      <c r="C12" s="18">
        <v>314.66766096999999</v>
      </c>
      <c r="D12" s="18">
        <v>166.10319440999999</v>
      </c>
      <c r="E12" s="18">
        <v>552.04747589999999</v>
      </c>
      <c r="F12" s="18">
        <v>556.84062090999998</v>
      </c>
      <c r="G12" s="18">
        <v>2167.2298301000001</v>
      </c>
    </row>
    <row r="13" spans="1:7" x14ac:dyDescent="0.25">
      <c r="A13" s="23" t="s">
        <v>39</v>
      </c>
      <c r="B13" s="23">
        <v>18234.511608000001</v>
      </c>
      <c r="C13" s="23">
        <v>9863.3580543000007</v>
      </c>
      <c r="D13" s="23">
        <v>3441.0136806</v>
      </c>
      <c r="E13" s="23">
        <v>13963.759845</v>
      </c>
      <c r="F13" s="23">
        <v>5200.1633143999998</v>
      </c>
      <c r="G13" s="23">
        <v>50702.806503</v>
      </c>
    </row>
    <row r="14" spans="1:7" x14ac:dyDescent="0.25">
      <c r="A14" s="72"/>
      <c r="B14" s="64"/>
      <c r="C14" s="64"/>
      <c r="D14" s="64"/>
      <c r="E14" s="64"/>
      <c r="F14" s="64"/>
      <c r="G14" s="64"/>
    </row>
    <row r="15" spans="1:7" x14ac:dyDescent="0.25">
      <c r="A15" s="36" t="s">
        <v>98</v>
      </c>
      <c r="B15" s="35"/>
      <c r="C15" s="35"/>
      <c r="D15" s="35"/>
      <c r="E15" s="35"/>
      <c r="F15" s="35"/>
      <c r="G15" s="26"/>
    </row>
    <row r="16" spans="1:7" x14ac:dyDescent="0.25">
      <c r="A16" s="36" t="s">
        <v>207</v>
      </c>
      <c r="B16" s="35"/>
      <c r="C16" s="35"/>
      <c r="D16" s="35"/>
      <c r="E16" s="35"/>
      <c r="F16" s="35"/>
      <c r="G16" s="26"/>
    </row>
    <row r="17" spans="1:10" x14ac:dyDescent="0.25">
      <c r="A17" s="36" t="s">
        <v>206</v>
      </c>
      <c r="B17" s="35"/>
      <c r="C17" s="35"/>
      <c r="D17" s="35"/>
      <c r="E17" s="35"/>
      <c r="F17" s="35"/>
      <c r="G17" s="26"/>
    </row>
    <row r="19" spans="1:10" x14ac:dyDescent="0.25">
      <c r="A19" s="87" t="s">
        <v>40</v>
      </c>
      <c r="B19" s="87"/>
      <c r="C19" s="87"/>
      <c r="D19" s="87"/>
      <c r="E19" s="87"/>
      <c r="F19" s="87"/>
      <c r="G19" s="87"/>
      <c r="H19" s="87"/>
      <c r="I19" s="87"/>
      <c r="J19" s="87"/>
    </row>
    <row r="21" spans="1:10" ht="14.5" x14ac:dyDescent="0.35">
      <c r="A21" s="49" t="s">
        <v>191</v>
      </c>
    </row>
  </sheetData>
  <mergeCells count="2">
    <mergeCell ref="A3:D3"/>
    <mergeCell ref="A19:J19"/>
  </mergeCells>
  <hyperlinks>
    <hyperlink ref="A21" location="Content!A1" display="Content" xr:uid="{BFE251A2-E45B-4356-8C4F-7B5A62D159AA}"/>
  </hyperlink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9C8-FFCD-49F4-854E-C7317EA08797}">
  <sheetPr>
    <pageSetUpPr autoPageBreaks="0"/>
  </sheetPr>
  <dimension ref="A2:J19"/>
  <sheetViews>
    <sheetView showGridLines="0" workbookViewId="0"/>
  </sheetViews>
  <sheetFormatPr defaultColWidth="9.1796875" defaultRowHeight="13.5" x14ac:dyDescent="0.25"/>
  <cols>
    <col min="1" max="1" width="28" style="9" customWidth="1"/>
    <col min="2" max="2" width="13.26953125" style="7" customWidth="1"/>
    <col min="3" max="3" width="11.453125" style="7" customWidth="1"/>
    <col min="4" max="4" width="11.1796875" style="7" customWidth="1"/>
    <col min="5" max="5" width="10.453125" style="9" customWidth="1"/>
    <col min="6" max="6" width="9.81640625" style="9" customWidth="1"/>
    <col min="7" max="7" width="8.1796875" style="9" customWidth="1"/>
    <col min="8" max="8" width="12.81640625" style="9" customWidth="1"/>
    <col min="9" max="16384" width="9.1796875" style="9"/>
  </cols>
  <sheetData>
    <row r="2" spans="1:8" ht="15" customHeight="1" x14ac:dyDescent="0.25">
      <c r="A2" s="33" t="s">
        <v>214</v>
      </c>
      <c r="B2" s="32"/>
      <c r="C2" s="32"/>
      <c r="D2" s="32"/>
    </row>
    <row r="3" spans="1:8" ht="15" customHeight="1" x14ac:dyDescent="0.25">
      <c r="A3" s="33" t="s">
        <v>230</v>
      </c>
      <c r="B3" s="32"/>
      <c r="C3" s="32"/>
      <c r="D3" s="32"/>
    </row>
    <row r="4" spans="1:8" ht="37.5" customHeight="1" x14ac:dyDescent="0.25">
      <c r="A4" s="46" t="s">
        <v>212</v>
      </c>
      <c r="B4" s="12" t="s">
        <v>26</v>
      </c>
      <c r="C4" s="12" t="s">
        <v>28</v>
      </c>
      <c r="D4" s="12" t="s">
        <v>30</v>
      </c>
      <c r="E4" s="12" t="s">
        <v>15</v>
      </c>
      <c r="F4" s="12" t="s">
        <v>27</v>
      </c>
      <c r="G4" s="12" t="s">
        <v>83</v>
      </c>
      <c r="H4" s="12" t="s">
        <v>48</v>
      </c>
    </row>
    <row r="5" spans="1:8" x14ac:dyDescent="0.25">
      <c r="A5" s="73" t="s">
        <v>107</v>
      </c>
      <c r="B5" s="18">
        <v>1226.5249775</v>
      </c>
      <c r="C5" s="18">
        <v>1787.9942260999999</v>
      </c>
      <c r="D5" s="18">
        <v>1806.2409229</v>
      </c>
      <c r="E5" s="18">
        <v>1055.7695942</v>
      </c>
      <c r="F5" s="18">
        <v>603.94973550999998</v>
      </c>
      <c r="G5" s="18">
        <v>6407.6741038999999</v>
      </c>
      <c r="H5" s="18">
        <f>SUM(B5:G5)</f>
        <v>12888.15356011</v>
      </c>
    </row>
    <row r="6" spans="1:8" x14ac:dyDescent="0.25">
      <c r="A6" s="73" t="s">
        <v>108</v>
      </c>
      <c r="B6" s="18">
        <v>516.46437466999998</v>
      </c>
      <c r="C6" s="18">
        <v>834.79690614000003</v>
      </c>
      <c r="D6" s="18">
        <v>476.19084960000004</v>
      </c>
      <c r="E6" s="18">
        <v>248.40920933000001</v>
      </c>
      <c r="F6" s="18">
        <v>258.62093155999997</v>
      </c>
      <c r="G6" s="18">
        <v>1602.7915178000001</v>
      </c>
      <c r="H6" s="18">
        <f t="shared" ref="H6:H12" si="0">SUM(B6:G6)</f>
        <v>3937.2737890999997</v>
      </c>
    </row>
    <row r="7" spans="1:8" x14ac:dyDescent="0.25">
      <c r="A7" s="73" t="s">
        <v>109</v>
      </c>
      <c r="B7" s="18">
        <v>332.54949686000003</v>
      </c>
      <c r="C7" s="18">
        <v>174.03666834999999</v>
      </c>
      <c r="D7" s="18">
        <v>252.30154115000002</v>
      </c>
      <c r="E7" s="18">
        <v>213.87358703999999</v>
      </c>
      <c r="F7" s="18">
        <v>114.03977315</v>
      </c>
      <c r="G7" s="18">
        <v>1353.5509299</v>
      </c>
      <c r="H7" s="18">
        <f t="shared" si="0"/>
        <v>2440.3519964500001</v>
      </c>
    </row>
    <row r="8" spans="1:8" x14ac:dyDescent="0.25">
      <c r="A8" s="73" t="s">
        <v>110</v>
      </c>
      <c r="B8" s="18">
        <v>3784.2095626</v>
      </c>
      <c r="C8" s="18">
        <v>1037.1691575</v>
      </c>
      <c r="D8" s="18">
        <v>1403.5795164000001</v>
      </c>
      <c r="E8" s="18">
        <v>1204.7518548</v>
      </c>
      <c r="F8" s="18">
        <v>827.30681879999997</v>
      </c>
      <c r="G8" s="18">
        <v>8970.1098063999998</v>
      </c>
      <c r="H8" s="18">
        <f t="shared" si="0"/>
        <v>17227.126716499999</v>
      </c>
    </row>
    <row r="9" spans="1:8" x14ac:dyDescent="0.25">
      <c r="A9" s="73" t="s">
        <v>201</v>
      </c>
      <c r="B9" s="18">
        <v>954.07629265999992</v>
      </c>
      <c r="C9" s="18">
        <v>195.18141172</v>
      </c>
      <c r="D9" s="18">
        <v>210.38765871000001</v>
      </c>
      <c r="E9" s="18">
        <v>364.00754941000002</v>
      </c>
      <c r="F9" s="18">
        <v>226.31793015</v>
      </c>
      <c r="G9" s="18">
        <v>1995.4903755</v>
      </c>
      <c r="H9" s="18">
        <f t="shared" si="0"/>
        <v>3945.4612181500001</v>
      </c>
    </row>
    <row r="10" spans="1:8" x14ac:dyDescent="0.25">
      <c r="A10" s="73" t="s">
        <v>84</v>
      </c>
      <c r="B10" s="18">
        <v>130.47289502000001</v>
      </c>
      <c r="C10" s="18">
        <v>56.925764085000004</v>
      </c>
      <c r="D10" s="18">
        <v>71.677682702000013</v>
      </c>
      <c r="E10" s="18">
        <v>94.004152693000009</v>
      </c>
      <c r="F10" s="18">
        <v>34.082461159000005</v>
      </c>
      <c r="G10" s="18">
        <v>369.33812535000004</v>
      </c>
      <c r="H10" s="18">
        <f t="shared" si="0"/>
        <v>756.50108100900002</v>
      </c>
    </row>
    <row r="11" spans="1:8" ht="14.5" customHeight="1" x14ac:dyDescent="0.25">
      <c r="A11" s="73" t="s">
        <v>42</v>
      </c>
      <c r="B11" s="18">
        <v>3877.3583554000002</v>
      </c>
      <c r="C11" s="18">
        <v>173.01179572000001</v>
      </c>
      <c r="D11" s="18">
        <v>15.960150243000001</v>
      </c>
      <c r="E11" s="18">
        <v>54.615496351000004</v>
      </c>
      <c r="F11" s="18">
        <v>440.92749997000004</v>
      </c>
      <c r="G11" s="18">
        <v>2778.8350135000001</v>
      </c>
      <c r="H11" s="18">
        <f t="shared" si="0"/>
        <v>7340.7083111840002</v>
      </c>
    </row>
    <row r="12" spans="1:8" x14ac:dyDescent="0.25">
      <c r="A12" s="73" t="s">
        <v>111</v>
      </c>
      <c r="B12" s="18">
        <v>554.33678891</v>
      </c>
      <c r="C12" s="18">
        <v>153.93888041</v>
      </c>
      <c r="D12" s="18">
        <v>171.97311956000001</v>
      </c>
      <c r="E12" s="18">
        <v>116.34561975</v>
      </c>
      <c r="F12" s="18">
        <v>162.30887500999998</v>
      </c>
      <c r="G12" s="18">
        <v>1008.3265464</v>
      </c>
      <c r="H12" s="18">
        <f t="shared" si="0"/>
        <v>2167.2298300399998</v>
      </c>
    </row>
    <row r="13" spans="1:8" x14ac:dyDescent="0.25">
      <c r="A13" s="56" t="s">
        <v>39</v>
      </c>
      <c r="B13" s="23">
        <v>11375.992743999999</v>
      </c>
      <c r="C13" s="23">
        <v>4413.0548101000004</v>
      </c>
      <c r="D13" s="23">
        <v>4408.3114413000003</v>
      </c>
      <c r="E13" s="23">
        <v>3351.7770635000002</v>
      </c>
      <c r="F13" s="23">
        <v>2667.5540253000004</v>
      </c>
      <c r="G13" s="23">
        <v>24486.116419000002</v>
      </c>
      <c r="H13" s="23">
        <f>SUM(H5:H12)</f>
        <v>50702.806502542997</v>
      </c>
    </row>
    <row r="14" spans="1:8" x14ac:dyDescent="0.25">
      <c r="A14" s="72"/>
      <c r="B14" s="64"/>
      <c r="C14" s="64"/>
      <c r="D14" s="64"/>
      <c r="E14" s="64"/>
      <c r="F14" s="64"/>
      <c r="G14" s="64"/>
      <c r="H14" s="64"/>
    </row>
    <row r="15" spans="1:8" x14ac:dyDescent="0.25">
      <c r="A15" s="36" t="s">
        <v>98</v>
      </c>
      <c r="B15" s="35"/>
      <c r="C15" s="35"/>
      <c r="D15" s="35"/>
      <c r="E15" s="35"/>
      <c r="F15" s="35"/>
      <c r="G15" s="26"/>
      <c r="H15" s="26"/>
    </row>
    <row r="16" spans="1:8" x14ac:dyDescent="0.25">
      <c r="E16" s="7"/>
      <c r="F16" s="7"/>
      <c r="G16" s="7"/>
      <c r="H16" s="8"/>
    </row>
    <row r="17" spans="1:10" x14ac:dyDescent="0.25">
      <c r="A17" s="87" t="s">
        <v>40</v>
      </c>
      <c r="B17" s="87"/>
      <c r="C17" s="87"/>
      <c r="D17" s="87"/>
      <c r="E17" s="87"/>
      <c r="F17" s="87"/>
      <c r="G17" s="87"/>
      <c r="H17" s="87"/>
      <c r="I17" s="87"/>
      <c r="J17" s="87"/>
    </row>
    <row r="19" spans="1:10" ht="14.5" x14ac:dyDescent="0.35">
      <c r="A19" s="49" t="s">
        <v>191</v>
      </c>
    </row>
  </sheetData>
  <mergeCells count="1">
    <mergeCell ref="A17:J17"/>
  </mergeCells>
  <hyperlinks>
    <hyperlink ref="A19" location="Content!A1" display="Content" xr:uid="{CD3B8DF7-7C09-4D91-B2A2-B8F3B7C5ED62}"/>
  </hyperlinks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Danling-Zhou [Canberra]</dc:creator>
  <cp:lastModifiedBy>Emilie-Alford [Sydney]</cp:lastModifiedBy>
  <dcterms:created xsi:type="dcterms:W3CDTF">2024-06-05T00:21:50Z</dcterms:created>
  <dcterms:modified xsi:type="dcterms:W3CDTF">2025-12-16T00:22:30Z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160a83-df68-4146-9dd5-ccaae79426db_Enabled">
    <vt:lpwstr>true</vt:lpwstr>
  </property>
  <property fmtid="{D5CDD505-2E9C-101B-9397-08002B2CF9AE}" pid="3" name="MSIP_Label_72160a83-df68-4146-9dd5-ccaae79426db_SetDate">
    <vt:lpwstr>2024-09-02T03:35:10Z</vt:lpwstr>
  </property>
  <property fmtid="{D5CDD505-2E9C-101B-9397-08002B2CF9AE}" pid="4" name="MSIP_Label_72160a83-df68-4146-9dd5-ccaae79426db_Method">
    <vt:lpwstr>Privileged</vt:lpwstr>
  </property>
  <property fmtid="{D5CDD505-2E9C-101B-9397-08002B2CF9AE}" pid="5" name="MSIP_Label_72160a83-df68-4146-9dd5-ccaae79426db_Name">
    <vt:lpwstr>OFFICIAL</vt:lpwstr>
  </property>
  <property fmtid="{D5CDD505-2E9C-101B-9397-08002B2CF9AE}" pid="6" name="MSIP_Label_72160a83-df68-4146-9dd5-ccaae79426db_SiteId">
    <vt:lpwstr>c6ba7d27-a97a-40a4-82e4-4d23131de9f4</vt:lpwstr>
  </property>
  <property fmtid="{D5CDD505-2E9C-101B-9397-08002B2CF9AE}" pid="7" name="MSIP_Label_72160a83-df68-4146-9dd5-ccaae79426db_ActionId">
    <vt:lpwstr>66677c53-ba12-4a8e-ab95-9f85b60c52cf</vt:lpwstr>
  </property>
  <property fmtid="{D5CDD505-2E9C-101B-9397-08002B2CF9AE}" pid="8" name="MSIP_Label_72160a83-df68-4146-9dd5-ccaae79426db_ContentBits">
    <vt:lpwstr>3</vt:lpwstr>
  </property>
</Properties>
</file>